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Duke\Craig&amp;Rubinstein\MONET\Manuscirpt\Weak bond elastomer\Duke Digital Repository data\MSA&amp;DMA\E1 and E2 with N_p=2000, M-C=50-1\"/>
    </mc:Choice>
  </mc:AlternateContent>
  <xr:revisionPtr revIDLastSave="0" documentId="13_ncr:1_{0985638E-C830-49B8-8125-ADD937225347}" xr6:coauthVersionLast="47" xr6:coauthVersionMax="47" xr10:uidLastSave="{00000000-0000-0000-0000-000000000000}"/>
  <bookViews>
    <workbookView xWindow="2280" yWindow="2004" windowWidth="23040" windowHeight="12120" xr2:uid="{00000000-000D-0000-FFFF-FFFF00000000}"/>
  </bookViews>
  <sheets>
    <sheet name="E2" sheetId="1" r:id="rId1"/>
    <sheet name="E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" i="2" l="1"/>
  <c r="K4" i="2"/>
  <c r="K5" i="2" s="1"/>
  <c r="G7" i="1"/>
  <c r="J4" i="1"/>
  <c r="K4" i="1"/>
  <c r="K5" i="1" s="1"/>
  <c r="G2" i="1"/>
  <c r="G3" i="1"/>
  <c r="G4" i="1"/>
  <c r="G5" i="1"/>
  <c r="G6" i="1"/>
  <c r="G6" i="2"/>
  <c r="G5" i="2"/>
  <c r="G4" i="2"/>
  <c r="G3" i="2"/>
  <c r="G2" i="2"/>
  <c r="G8" i="2" l="1"/>
  <c r="G8" i="1"/>
  <c r="G7" i="2"/>
</calcChain>
</file>

<file path=xl/sharedStrings.xml><?xml version="1.0" encoding="utf-8"?>
<sst xmlns="http://schemas.openxmlformats.org/spreadsheetml/2006/main" count="28" uniqueCount="14">
  <si>
    <t>Sample</t>
  </si>
  <si>
    <t>critical strain (%)</t>
  </si>
  <si>
    <t>intergration_1 (J/m^3)</t>
  </si>
  <si>
    <t>intergration_2 (J/m^3)</t>
  </si>
  <si>
    <t>intergration_3 (J/m^3)</t>
  </si>
  <si>
    <t>initial height (mm)</t>
  </si>
  <si>
    <t>Fracture energy (J/m^2)</t>
  </si>
  <si>
    <t>two points linear estimation</t>
  </si>
  <si>
    <t>x</t>
  </si>
  <si>
    <t>y</t>
  </si>
  <si>
    <t>Estimated target point</t>
  </si>
  <si>
    <t>Energy density (J/m^3)</t>
  </si>
  <si>
    <t>Fracture energy AVG</t>
  </si>
  <si>
    <t>Fracture energy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</si>
</sst>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2" borderId="0" xfId="0" applyFill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workbookViewId="0">
      <selection activeCell="C23" sqref="C23"/>
    </sheetView>
  </sheetViews>
  <sheetFormatPr defaultRowHeight="14.4" x14ac:dyDescent="0.3"/>
  <cols>
    <col min="2" max="2" width="17.6640625" customWidth="1"/>
    <col min="3" max="3" width="19.109375" customWidth="1"/>
    <col min="4" max="4" width="21.44140625" customWidth="1"/>
    <col min="5" max="5" width="20.33203125" customWidth="1"/>
    <col min="6" max="6" width="18.77734375" customWidth="1"/>
    <col min="7" max="7" width="19.77734375" customWidth="1"/>
    <col min="9" max="9" width="26.88671875" customWidth="1"/>
    <col min="10" max="10" width="20.10937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K1" t="s">
        <v>9</v>
      </c>
    </row>
    <row r="2" spans="1:11" x14ac:dyDescent="0.3">
      <c r="A2">
        <v>2</v>
      </c>
      <c r="B2">
        <v>13.6106</v>
      </c>
      <c r="C2" s="1">
        <v>11133.590129363811</v>
      </c>
      <c r="D2" s="1">
        <v>10941.49330632716</v>
      </c>
      <c r="E2">
        <v>9974.8457439309168</v>
      </c>
      <c r="F2" s="2">
        <v>2.173</v>
      </c>
      <c r="G2" s="1">
        <f>AVERAGE(C2:E2)*F2/1000</f>
        <v>23.214832035772787</v>
      </c>
      <c r="J2">
        <v>13.1076</v>
      </c>
      <c r="K2" s="1">
        <v>1035070</v>
      </c>
    </row>
    <row r="3" spans="1:11" x14ac:dyDescent="0.3">
      <c r="A3">
        <v>3</v>
      </c>
      <c r="B3">
        <v>11.9658</v>
      </c>
      <c r="C3">
        <v>8674.082893499999</v>
      </c>
      <c r="D3">
        <v>8506.9486959000005</v>
      </c>
      <c r="E3">
        <v>7743.8893117999996</v>
      </c>
      <c r="F3" s="2">
        <v>2.34</v>
      </c>
      <c r="G3" s="1">
        <f>AVERAGE(C3:E3)*F3/1000</f>
        <v>19.441438302936</v>
      </c>
      <c r="J3">
        <v>13.671900000000001</v>
      </c>
      <c r="K3" s="1">
        <v>1122900</v>
      </c>
    </row>
    <row r="4" spans="1:11" x14ac:dyDescent="0.3">
      <c r="A4">
        <v>4</v>
      </c>
      <c r="B4">
        <v>13.0748</v>
      </c>
      <c r="C4">
        <v>10301.552731929813</v>
      </c>
      <c r="D4">
        <v>10119.50218253968</v>
      </c>
      <c r="E4">
        <v>9218.8506918000003</v>
      </c>
      <c r="F4" s="2">
        <v>2.214</v>
      </c>
      <c r="G4" s="1">
        <f>AVERAGE(C4:E4)*F4/1000</f>
        <v>21.874250337426886</v>
      </c>
      <c r="I4" t="s">
        <v>10</v>
      </c>
      <c r="J4">
        <f>B6</f>
        <v>13.6106</v>
      </c>
      <c r="K4" s="1">
        <f>((K3-K2)/(J3-J2))*J4+(K2-J2*((K3-K2)/(J3-J2)))</f>
        <v>1113359.0129363812</v>
      </c>
    </row>
    <row r="5" spans="1:11" x14ac:dyDescent="0.3">
      <c r="A5">
        <v>5</v>
      </c>
      <c r="B5">
        <v>9.6759400000000007</v>
      </c>
      <c r="C5">
        <v>5720.8058895000004</v>
      </c>
      <c r="D5">
        <v>5594.1092178999997</v>
      </c>
      <c r="E5">
        <v>5076.2054708000005</v>
      </c>
      <c r="F5" s="2">
        <v>2.1909999999999998</v>
      </c>
      <c r="G5" s="1">
        <f>AVERAGE(C5:E5)*F5/1000</f>
        <v>11.9709817289454</v>
      </c>
      <c r="J5" s="3" t="s">
        <v>11</v>
      </c>
      <c r="K5" s="4">
        <f>K4/100</f>
        <v>11133.590129363811</v>
      </c>
    </row>
    <row r="6" spans="1:11" x14ac:dyDescent="0.3">
      <c r="A6">
        <v>6</v>
      </c>
      <c r="B6">
        <v>13.6106</v>
      </c>
      <c r="C6" s="1">
        <v>11133.590129363811</v>
      </c>
      <c r="D6" s="1">
        <v>10941.49330632716</v>
      </c>
      <c r="E6">
        <v>9974.8457439309168</v>
      </c>
      <c r="F6" s="2">
        <v>2.1160000000000001</v>
      </c>
      <c r="G6" s="1">
        <f>AVERAGE(C6:E6)*F6/1000</f>
        <v>22.60588338135997</v>
      </c>
    </row>
    <row r="7" spans="1:11" x14ac:dyDescent="0.3">
      <c r="F7" t="s">
        <v>12</v>
      </c>
      <c r="G7" s="1">
        <f>AVERAGE(G2:G6)</f>
        <v>19.821477157288207</v>
      </c>
    </row>
    <row r="8" spans="1:11" x14ac:dyDescent="0.3">
      <c r="F8" t="s">
        <v>13</v>
      </c>
      <c r="G8" s="1">
        <f>_xlfn.STDEV.P(G2:G6)</f>
        <v>4.1293186140652818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61FAC-A072-460B-BA4D-8AC1E10875BC}">
  <dimension ref="A1:K8"/>
  <sheetViews>
    <sheetView workbookViewId="0">
      <selection activeCell="G8" sqref="G8"/>
    </sheetView>
  </sheetViews>
  <sheetFormatPr defaultRowHeight="14.4" x14ac:dyDescent="0.3"/>
  <cols>
    <col min="2" max="2" width="23.21875" customWidth="1"/>
    <col min="3" max="3" width="23.5546875" customWidth="1"/>
    <col min="4" max="4" width="21.88671875" customWidth="1"/>
    <col min="5" max="5" width="22.5546875" customWidth="1"/>
    <col min="6" max="6" width="16.77734375" customWidth="1"/>
    <col min="7" max="7" width="22.88671875" customWidth="1"/>
    <col min="8" max="8" width="5.44140625" customWidth="1"/>
    <col min="9" max="9" width="24.44140625" customWidth="1"/>
    <col min="10" max="10" width="22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K1" t="s">
        <v>9</v>
      </c>
    </row>
    <row r="2" spans="1:11" x14ac:dyDescent="0.3">
      <c r="A2">
        <v>1</v>
      </c>
      <c r="B2">
        <v>34.748800000000003</v>
      </c>
      <c r="C2" s="1">
        <v>62338.508991564435</v>
      </c>
      <c r="D2" s="1">
        <v>63536.760993425865</v>
      </c>
      <c r="E2">
        <v>62895.340566217004</v>
      </c>
      <c r="F2" s="2">
        <v>2.4489999999999998</v>
      </c>
      <c r="G2" s="1">
        <f>AVERAGE(C2:E2)*F2/1000</f>
        <v>154.09974174663554</v>
      </c>
      <c r="J2">
        <v>34.119599999999998</v>
      </c>
      <c r="K2" s="1">
        <v>6145710</v>
      </c>
    </row>
    <row r="3" spans="1:11" x14ac:dyDescent="0.3">
      <c r="A3">
        <v>2</v>
      </c>
      <c r="B3">
        <v>32.969000000000001</v>
      </c>
      <c r="C3">
        <v>56672.732766861394</v>
      </c>
      <c r="D3">
        <v>57730.538873061094</v>
      </c>
      <c r="E3">
        <v>57116.216260305198</v>
      </c>
      <c r="F3" s="2">
        <v>2.1960000000000002</v>
      </c>
      <c r="G3" s="1">
        <f>AVERAGE(C3:E3)*F3/1000</f>
        <v>125.55226514296668</v>
      </c>
      <c r="J3">
        <v>34.709299999999999</v>
      </c>
      <c r="K3" s="1">
        <v>6340470</v>
      </c>
    </row>
    <row r="4" spans="1:11" x14ac:dyDescent="0.3">
      <c r="A4">
        <v>3</v>
      </c>
      <c r="B4">
        <v>33.619500000000002</v>
      </c>
      <c r="C4">
        <v>58721.09958915368</v>
      </c>
      <c r="D4">
        <v>59825.747498173841</v>
      </c>
      <c r="E4">
        <v>59203.251876534574</v>
      </c>
      <c r="F4" s="2">
        <v>2.214</v>
      </c>
      <c r="G4" s="1">
        <f>AVERAGE(C4:E4)*F4/1000</f>
        <v>131.17957303533024</v>
      </c>
      <c r="I4" t="s">
        <v>10</v>
      </c>
      <c r="J4">
        <f>B6</f>
        <v>34.255200000000002</v>
      </c>
      <c r="K4" s="1">
        <f>((K3-K2)/(J3-J2))*J4+(K2-J2*((K3-K2)/(J3-J2)))</f>
        <v>6190494.5616415143</v>
      </c>
    </row>
    <row r="5" spans="1:11" x14ac:dyDescent="0.3">
      <c r="A5">
        <v>4</v>
      </c>
      <c r="B5">
        <v>36.498100000000001</v>
      </c>
      <c r="C5">
        <v>68092.406939281296</v>
      </c>
      <c r="D5">
        <v>69460.971183345508</v>
      </c>
      <c r="E5">
        <v>68795.53003990119</v>
      </c>
      <c r="F5" s="2">
        <v>2.0960000000000001</v>
      </c>
      <c r="G5" s="1">
        <f>AVERAGE(C5:E5)*F5/1000</f>
        <v>144.16910383621959</v>
      </c>
      <c r="J5" s="3" t="s">
        <v>11</v>
      </c>
      <c r="K5" s="4">
        <f>K4/100</f>
        <v>61904.945616415142</v>
      </c>
    </row>
    <row r="6" spans="1:11" x14ac:dyDescent="0.3">
      <c r="A6">
        <v>5</v>
      </c>
      <c r="B6">
        <v>34.255200000000002</v>
      </c>
      <c r="C6">
        <v>57808.05610394141</v>
      </c>
      <c r="D6">
        <v>60747.08429831289</v>
      </c>
      <c r="E6">
        <v>61904.945616415142</v>
      </c>
      <c r="F6" s="2">
        <v>2.0609999999999999</v>
      </c>
      <c r="G6" s="1">
        <f>AVERAGE(C6:E6)*F6/1000</f>
        <v>123.97607909482591</v>
      </c>
    </row>
    <row r="7" spans="1:11" x14ac:dyDescent="0.3">
      <c r="F7" t="s">
        <v>12</v>
      </c>
      <c r="G7" s="1">
        <f>AVERAGE(G2:G6)</f>
        <v>135.79535257119556</v>
      </c>
    </row>
    <row r="8" spans="1:11" x14ac:dyDescent="0.3">
      <c r="F8" t="s">
        <v>13</v>
      </c>
      <c r="G8" s="1">
        <f>_xlfn.STDEV.P(G2:G6)</f>
        <v>11.585265293723101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E2</vt:lpstr>
      <vt:lpstr>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 Wang</dc:creator>
  <cp:lastModifiedBy>Shu Wang</cp:lastModifiedBy>
  <dcterms:created xsi:type="dcterms:W3CDTF">2015-06-05T18:17:20Z</dcterms:created>
  <dcterms:modified xsi:type="dcterms:W3CDTF">2023-05-10T21:29:01Z</dcterms:modified>
</cp:coreProperties>
</file>