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IT-NAS-FE11.OIT.DUKE.EDU\lib_rdr_staging\Live_Deposits\dad28_202201221423\AIP\"/>
    </mc:Choice>
  </mc:AlternateContent>
  <bookViews>
    <workbookView xWindow="0" yWindow="0" windowWidth="18390" windowHeight="3110" tabRatio="593"/>
  </bookViews>
  <sheets>
    <sheet name="Gcg valid.10-18-18" sheetId="9" r:id="rId1"/>
  </sheets>
  <calcPr calcId="191029"/>
</workbook>
</file>

<file path=xl/calcChain.xml><?xml version="1.0" encoding="utf-8"?>
<calcChain xmlns="http://schemas.openxmlformats.org/spreadsheetml/2006/main">
  <c r="AO36" i="9" l="1"/>
  <c r="AO35" i="9"/>
  <c r="AO34" i="9"/>
  <c r="AO33" i="9"/>
  <c r="AO32" i="9"/>
  <c r="AO31" i="9"/>
  <c r="AO30" i="9"/>
  <c r="AO29" i="9"/>
  <c r="AO28" i="9"/>
  <c r="AO27" i="9"/>
  <c r="AO26" i="9"/>
  <c r="AO25" i="9"/>
  <c r="AO23" i="9"/>
  <c r="AO22" i="9"/>
  <c r="AO21" i="9"/>
  <c r="AO20" i="9"/>
  <c r="AO19" i="9"/>
  <c r="AO18" i="9"/>
  <c r="AO17" i="9"/>
  <c r="AO16" i="9"/>
  <c r="AO15" i="9"/>
  <c r="AO14" i="9"/>
  <c r="AO13" i="9"/>
  <c r="AO12" i="9"/>
  <c r="P38" i="9"/>
  <c r="R38" i="9"/>
  <c r="O38" i="9"/>
  <c r="P33" i="9"/>
  <c r="Q33" i="9"/>
  <c r="O33" i="9"/>
  <c r="P28" i="9"/>
  <c r="Q28" i="9"/>
  <c r="O28" i="9"/>
  <c r="P23" i="9"/>
  <c r="R23" i="9"/>
  <c r="O23" i="9"/>
  <c r="P18" i="9"/>
  <c r="R18" i="9"/>
  <c r="O18" i="9"/>
  <c r="P13" i="9"/>
  <c r="R13" i="9"/>
  <c r="O13" i="9"/>
  <c r="Q38" i="9"/>
  <c r="Q23" i="9"/>
  <c r="Q18" i="9"/>
  <c r="R28" i="9"/>
  <c r="R33" i="9"/>
  <c r="Q13" i="9"/>
</calcChain>
</file>

<file path=xl/sharedStrings.xml><?xml version="1.0" encoding="utf-8"?>
<sst xmlns="http://schemas.openxmlformats.org/spreadsheetml/2006/main" count="273" uniqueCount="116">
  <si>
    <t>Mean</t>
  </si>
  <si>
    <t>St Dev</t>
  </si>
  <si>
    <t>SEM</t>
  </si>
  <si>
    <t>CV</t>
  </si>
  <si>
    <t>Sample</t>
  </si>
  <si>
    <t>OD</t>
  </si>
  <si>
    <t>Charcoal-stripped:</t>
  </si>
  <si>
    <t>Unstripped</t>
  </si>
  <si>
    <t>Stripped</t>
  </si>
  <si>
    <t>Blank buffer</t>
  </si>
  <si>
    <t>pg/ml</t>
  </si>
  <si>
    <t>Precision: Intra-assay</t>
  </si>
  <si>
    <t>Non-detectable</t>
  </si>
  <si>
    <t>Glucagon</t>
  </si>
  <si>
    <t>GRPP</t>
  </si>
  <si>
    <t>5 ng/ml</t>
  </si>
  <si>
    <t>MPGF-1</t>
  </si>
  <si>
    <t>GLP-2</t>
  </si>
  <si>
    <t>Insulin</t>
  </si>
  <si>
    <t>C-peptide</t>
  </si>
  <si>
    <t>GLP-1 (1-36)</t>
  </si>
  <si>
    <t>B3: GLP-1 (9-36-NH2)</t>
  </si>
  <si>
    <t>A1: OXM (1-37), Ansh stk sol.</t>
  </si>
  <si>
    <t>A5: OXM (1-17) / (Glucagon 1-17)</t>
  </si>
  <si>
    <t>A9: OXM (23-37)</t>
  </si>
  <si>
    <t>Glicentin</t>
  </si>
  <si>
    <t>Glucagon (19-29) Bachem</t>
  </si>
  <si>
    <t xml:space="preserve">Normal run </t>
  </si>
  <si>
    <t xml:space="preserve">40 ul smpl </t>
  </si>
  <si>
    <t>K/O</t>
  </si>
  <si>
    <t>% Cross-Reactivity</t>
  </si>
  <si>
    <t>KO Mouse plasma</t>
  </si>
  <si>
    <t>Vial-1</t>
  </si>
  <si>
    <t>Vial-2</t>
  </si>
  <si>
    <t>Cross-Reactivity:</t>
  </si>
  <si>
    <t>A7: OXM (19-29) / (Glucagon 19-29)</t>
  </si>
  <si>
    <t>148.72 pg/ml</t>
  </si>
  <si>
    <t>151.80 pg/ml</t>
  </si>
  <si>
    <t>36'</t>
  </si>
  <si>
    <t xml:space="preserve">M-09 </t>
  </si>
  <si>
    <t>M-19</t>
  </si>
  <si>
    <t>34'</t>
  </si>
  <si>
    <t>32'</t>
  </si>
  <si>
    <t>M-34</t>
  </si>
  <si>
    <t>Cross-Reactant</t>
  </si>
  <si>
    <t>Concentration</t>
  </si>
  <si>
    <t>Glucagon (pg/ml)</t>
  </si>
  <si>
    <t>BackCalcConc</t>
  </si>
  <si>
    <t>Wells</t>
  </si>
  <si>
    <t>AvgOD</t>
  </si>
  <si>
    <t>SD</t>
  </si>
  <si>
    <t>Range?</t>
  </si>
  <si>
    <t>A1</t>
  </si>
  <si>
    <t xml:space="preserve"> 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</si>
  <si>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</si>
  <si>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</si>
  <si>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</si>
  <si>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</si>
  <si>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</si>
  <si>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</si>
  <si>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</si>
  <si>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</si>
  <si>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</si>
  <si>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F1</t>
  </si>
  <si>
    <t>F2</t>
  </si>
  <si>
    <t>G1</t>
  </si>
  <si>
    <t>G2</t>
  </si>
  <si>
    <t>Standard pg/ml</t>
  </si>
  <si>
    <t>QC-1</t>
  </si>
  <si>
    <t>QC-2</t>
  </si>
  <si>
    <t>40.93 pg/ml</t>
  </si>
  <si>
    <t>140.88 pg/ml</t>
  </si>
  <si>
    <t>Exptd: 31 +/- 8 pg/ml)</t>
  </si>
  <si>
    <t>Exptd: 148+/- 30 pg/ml)</t>
  </si>
  <si>
    <t>M-09 , vials 32 + 34 pool</t>
  </si>
  <si>
    <t>M-34, vials 32+34 pool</t>
  </si>
  <si>
    <t>Dilution &amp; Linearity</t>
  </si>
  <si>
    <t>Spike-Recovery</t>
  </si>
  <si>
    <t>Plasama</t>
  </si>
  <si>
    <t>% Recovery</t>
  </si>
  <si>
    <t xml:space="preserve">Plasma </t>
  </si>
  <si>
    <t>pool</t>
  </si>
  <si>
    <t>M-09</t>
  </si>
  <si>
    <t>Direct</t>
  </si>
  <si>
    <t>Pool-1</t>
  </si>
  <si>
    <t>x/2 sample</t>
  </si>
  <si>
    <t>1/2dil.</t>
  </si>
  <si>
    <t>x/2 QC2</t>
  </si>
  <si>
    <t>1/4 dil.</t>
  </si>
  <si>
    <t>x/2 sample+x/2 QC2</t>
  </si>
  <si>
    <t>Pool-2</t>
  </si>
  <si>
    <t>Pool-3</t>
  </si>
  <si>
    <t>Pool-4</t>
  </si>
  <si>
    <t>Pool-5</t>
  </si>
  <si>
    <t>Glucagon Assay (Ansh revised 2018 kit): Validation</t>
  </si>
  <si>
    <t>Merck study samples/pools: M-09, M-19, M-34: vials 32, 34, 36.</t>
  </si>
  <si>
    <r>
      <rPr>
        <b/>
        <u/>
        <sz val="11"/>
        <rFont val="Arial"/>
        <family val="2"/>
      </rPr>
      <t>Ansh Assay</t>
    </r>
    <r>
      <rPr>
        <sz val="10"/>
        <rFont val="Arial"/>
      </rPr>
      <t xml:space="preserve"> (50 ul)</t>
    </r>
  </si>
  <si>
    <r>
      <rPr>
        <b/>
        <u/>
        <sz val="11"/>
        <rFont val="Arial"/>
        <family val="2"/>
      </rPr>
      <t>Mercodia Assay</t>
    </r>
    <r>
      <rPr>
        <sz val="10"/>
        <rFont val="Arial"/>
      </rPr>
      <t xml:space="preserve"> (25 ul)</t>
    </r>
  </si>
  <si>
    <t>(only assay available for human)</t>
  </si>
  <si>
    <t>This 25 ul assay and 10 ul asasy are for mouse and rat)</t>
  </si>
  <si>
    <t>QCs: Not provided in the kit</t>
  </si>
  <si>
    <t>Cross-reactant</t>
  </si>
  <si>
    <t>Normal assay</t>
  </si>
  <si>
    <t xml:space="preserve">Ansh: 50 ul Assay </t>
  </si>
  <si>
    <t>Mercodia: 25 ul Assay</t>
  </si>
  <si>
    <t>ng/ml</t>
  </si>
  <si>
    <t xml:space="preserve">OXM </t>
  </si>
  <si>
    <t xml:space="preserve">Glicentin </t>
  </si>
  <si>
    <t>Oxm, Glicentin cross-reactants study</t>
  </si>
  <si>
    <t>extrapolated</t>
  </si>
  <si>
    <t>from 50 ul assay</t>
  </si>
  <si>
    <r>
      <t>Glucagon Asasys</t>
    </r>
    <r>
      <rPr>
        <b/>
        <sz val="11"/>
        <color indexed="8"/>
        <rFont val="Calibri"/>
        <family val="2"/>
      </rPr>
      <t xml:space="preserve">:   Ansh vs Mercodia </t>
    </r>
  </si>
  <si>
    <t>Mercodia protocol info</t>
  </si>
  <si>
    <t>OXM: Upto 1.33 ng/ml shows &lt; 4.4% ng/ml cross-reactivity.</t>
  </si>
  <si>
    <t>Glicentin: Up to 4.680 ng/ml shows  &lt; 0.8% cross-reractivity</t>
  </si>
  <si>
    <r>
      <rPr>
        <b/>
        <sz val="10"/>
        <rFont val="Arial"/>
        <family val="2"/>
      </rPr>
      <t>Ansh Assay:</t>
    </r>
    <r>
      <rPr>
        <u/>
        <sz val="10"/>
        <rFont val="Arial"/>
        <family val="2"/>
      </rPr>
      <t xml:space="preserve"> 25 ul, 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</si>
</sst>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horizontal="center"/>
    </xf>
    <xf numFmtId="0" fontId="0" fillId="0" borderId="11" xfId="0" applyBorder="1"/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2" fontId="1" fillId="0" borderId="19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/>
    <xf numFmtId="0" fontId="1" fillId="0" borderId="19" xfId="0" applyFont="1" applyFill="1" applyBorder="1" applyAlignment="1">
      <alignment horizontal="center"/>
    </xf>
    <xf numFmtId="2" fontId="0" fillId="0" borderId="26" xfId="0" applyNumberFormat="1" applyBorder="1" applyAlignment="1">
      <alignment horizontal="right"/>
    </xf>
    <xf numFmtId="2" fontId="0" fillId="0" borderId="19" xfId="0" applyNumberFormat="1" applyBorder="1"/>
    <xf numFmtId="0" fontId="0" fillId="0" borderId="26" xfId="0" applyBorder="1"/>
    <xf numFmtId="0" fontId="1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7" xfId="0" applyFont="1" applyBorder="1" applyAlignment="1">
      <alignment horizontal="center"/>
    </xf>
    <xf numFmtId="0" fontId="8" fillId="0" borderId="0" xfId="0" applyFont="1"/>
    <xf numFmtId="0" fontId="9" fillId="0" borderId="33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9" fillId="0" borderId="14" xfId="0" applyFont="1" applyBorder="1" applyAlignment="1">
      <alignment horizontal="center"/>
    </xf>
    <xf numFmtId="0" fontId="0" fillId="0" borderId="17" xfId="0" applyBorder="1"/>
    <xf numFmtId="0" fontId="9" fillId="0" borderId="1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9" xfId="0" applyNumberFormat="1" applyBorder="1"/>
    <xf numFmtId="0" fontId="0" fillId="0" borderId="25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left"/>
    </xf>
    <xf numFmtId="9" fontId="0" fillId="0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10" xfId="0" applyNumberFormat="1" applyBorder="1"/>
    <xf numFmtId="2" fontId="0" fillId="0" borderId="9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0" xfId="0" applyBorder="1" applyAlignment="1">
      <alignment horizontal="left"/>
    </xf>
    <xf numFmtId="9" fontId="0" fillId="0" borderId="4" xfId="0" applyNumberFormat="1" applyFill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4" xfId="0" applyBorder="1"/>
    <xf numFmtId="0" fontId="0" fillId="0" borderId="14" xfId="0" applyBorder="1" applyAlignment="1">
      <alignment horizontal="right"/>
    </xf>
    <xf numFmtId="0" fontId="0" fillId="0" borderId="19" xfId="0" applyFont="1" applyBorder="1"/>
    <xf numFmtId="0" fontId="7" fillId="0" borderId="0" xfId="0" applyFont="1"/>
    <xf numFmtId="14" fontId="0" fillId="0" borderId="0" xfId="0" applyNumberFormat="1" applyAlignment="1">
      <alignment horizontal="left"/>
    </xf>
    <xf numFmtId="0" fontId="9" fillId="0" borderId="19" xfId="0" applyFont="1" applyBorder="1" applyAlignment="1">
      <alignment horizontal="center"/>
    </xf>
    <xf numFmtId="0" fontId="9" fillId="0" borderId="19" xfId="0" applyFont="1" applyBorder="1"/>
    <xf numFmtId="0" fontId="0" fillId="0" borderId="19" xfId="0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6" fillId="0" borderId="0" xfId="0" applyFont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8" fillId="3" borderId="24" xfId="0" applyFont="1" applyFill="1" applyBorder="1"/>
    <xf numFmtId="0" fontId="9" fillId="3" borderId="1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3" borderId="19" xfId="0" applyFill="1" applyBorder="1"/>
    <xf numFmtId="2" fontId="0" fillId="3" borderId="19" xfId="0" applyNumberFormat="1" applyFill="1" applyBorder="1" applyAlignment="1">
      <alignment horizontal="center"/>
    </xf>
    <xf numFmtId="2" fontId="10" fillId="3" borderId="19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8" fillId="4" borderId="25" xfId="0" applyFont="1" applyFill="1" applyBorder="1"/>
    <xf numFmtId="0" fontId="9" fillId="4" borderId="9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0" fillId="4" borderId="9" xfId="0" applyFill="1" applyBorder="1"/>
    <xf numFmtId="2" fontId="0" fillId="4" borderId="9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0" xfId="0" applyFont="1"/>
    <xf numFmtId="2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565150</xdr:colOff>
      <xdr:row>8</xdr:row>
      <xdr:rowOff>57150</xdr:rowOff>
    </xdr:from>
    <xdr:to>
      <xdr:col>26</xdr:col>
      <xdr:colOff>31750</xdr:colOff>
      <xdr:row>33</xdr:row>
      <xdr:rowOff>25400</xdr:rowOff>
    </xdr:to>
    <xdr:pic>
      <xdr:nvPicPr>
        <xdr:cNvPr id="105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00" y="1473200"/>
          <a:ext cx="4743450" cy="433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527050</xdr:colOff>
      <xdr:row>8</xdr:row>
      <xdr:rowOff>57150</xdr:rowOff>
    </xdr:from>
    <xdr:to>
      <xdr:col>33</xdr:col>
      <xdr:colOff>571500</xdr:colOff>
      <xdr:row>33</xdr:row>
      <xdr:rowOff>76200</xdr:rowOff>
    </xdr:to>
    <xdr:pic>
      <xdr:nvPicPr>
        <xdr:cNvPr id="105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24750" y="1473200"/>
          <a:ext cx="4806950" cy="438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81"/>
  <sheetViews>
    <sheetView tabSelected="1" topLeftCell="X1" workbookViewId="0">
      <selection activeCell="AR11" sqref="AR11"/>
    </sheetView>
  </sheetViews>
  <sheetFormatPr defaultRowHeight="12.5" x14ac:dyDescent="0.25"/>
  <cols>
    <col min="2" max="2" width="10.26953125" customWidth="1"/>
    <col min="3" max="3" width="18.81640625" customWidth="1"/>
    <col min="4" max="4" width="10.26953125" customWidth="1"/>
    <col min="5" max="5" width="11.54296875" customWidth="1"/>
    <col min="6" max="6" width="11.1796875" customWidth="1"/>
    <col min="7" max="7" width="3.26953125" customWidth="1"/>
    <col min="8" max="8" width="37.54296875" customWidth="1"/>
    <col min="9" max="9" width="12.7265625" customWidth="1"/>
    <col min="10" max="10" width="17" customWidth="1"/>
    <col min="11" max="11" width="3.81640625" customWidth="1"/>
    <col min="12" max="12" width="9.26953125" customWidth="1"/>
    <col min="13" max="13" width="6.1796875" customWidth="1"/>
    <col min="14" max="14" width="15.1796875" customWidth="1"/>
    <col min="19" max="19" width="3.81640625" customWidth="1"/>
    <col min="20" max="20" width="14.1796875" customWidth="1"/>
    <col min="21" max="21" width="13.1796875" customWidth="1"/>
    <col min="22" max="22" width="6.7265625" customWidth="1"/>
    <col min="26" max="26" width="7.1796875" customWidth="1"/>
    <col min="28" max="28" width="14.7265625" customWidth="1"/>
    <col min="29" max="29" width="13.7265625" customWidth="1"/>
    <col min="30" max="30" width="6.7265625" customWidth="1"/>
    <col min="31" max="31" width="7.54296875" customWidth="1"/>
    <col min="32" max="32" width="8" customWidth="1"/>
    <col min="36" max="36" width="12.7265625" customWidth="1"/>
    <col min="37" max="37" width="14.453125" customWidth="1"/>
    <col min="38" max="38" width="16" customWidth="1"/>
    <col min="39" max="39" width="20.1796875" customWidth="1"/>
    <col min="40" max="40" width="3" customWidth="1"/>
    <col min="41" max="41" width="17.26953125" customWidth="1"/>
  </cols>
  <sheetData>
    <row r="2" spans="2:45" ht="13" x14ac:dyDescent="0.3">
      <c r="B2" s="3" t="s">
        <v>94</v>
      </c>
      <c r="C2" s="3"/>
      <c r="J2" s="3"/>
      <c r="K2" s="3"/>
    </row>
    <row r="3" spans="2:45" x14ac:dyDescent="0.25">
      <c r="B3" s="1" t="s">
        <v>95</v>
      </c>
      <c r="N3" s="2"/>
    </row>
    <row r="4" spans="2:45" ht="14.5" x14ac:dyDescent="0.35">
      <c r="V4" s="1" t="s">
        <v>96</v>
      </c>
      <c r="AB4" s="1" t="s">
        <v>97</v>
      </c>
      <c r="AD4" s="1" t="s">
        <v>98</v>
      </c>
      <c r="AJ4" s="81" t="s">
        <v>111</v>
      </c>
      <c r="AP4" s="2"/>
    </row>
    <row r="5" spans="2:45" ht="14.5" x14ac:dyDescent="0.35">
      <c r="B5" s="81" t="s">
        <v>76</v>
      </c>
      <c r="H5" s="3" t="s">
        <v>34</v>
      </c>
      <c r="L5" s="15" t="s">
        <v>11</v>
      </c>
      <c r="M5" s="6"/>
      <c r="N5" s="7"/>
      <c r="O5" s="2"/>
      <c r="P5" s="2"/>
      <c r="Q5" s="2"/>
      <c r="R5" s="2"/>
      <c r="AB5" s="1" t="s">
        <v>99</v>
      </c>
      <c r="AC5" s="1"/>
      <c r="AD5" s="1"/>
      <c r="AJ5" s="128" t="s">
        <v>108</v>
      </c>
      <c r="AK5" s="119"/>
      <c r="AL5" s="119"/>
      <c r="AM5" s="119"/>
      <c r="AN5" s="119"/>
      <c r="AO5" s="119"/>
    </row>
    <row r="6" spans="2:45" ht="15" thickBot="1" x14ac:dyDescent="0.4">
      <c r="C6" s="81"/>
      <c r="H6" s="8"/>
      <c r="I6" s="8"/>
      <c r="J6" s="8"/>
      <c r="L6" s="8"/>
      <c r="M6" s="14"/>
      <c r="N6" s="8"/>
      <c r="O6" s="8"/>
      <c r="P6" s="8"/>
      <c r="Q6" s="8"/>
      <c r="R6" s="8"/>
      <c r="T6" s="70" t="s">
        <v>68</v>
      </c>
      <c r="U6" s="78" t="s">
        <v>70</v>
      </c>
      <c r="W6" s="79" t="s">
        <v>72</v>
      </c>
      <c r="X6" s="79"/>
      <c r="Y6" s="79"/>
      <c r="AJ6" s="120">
        <v>43391</v>
      </c>
      <c r="AN6" s="44"/>
      <c r="AO6" s="141" t="s">
        <v>115</v>
      </c>
    </row>
    <row r="7" spans="2:45" ht="15" thickTop="1" x14ac:dyDescent="0.35">
      <c r="B7" s="82" t="s">
        <v>78</v>
      </c>
      <c r="C7" s="83"/>
      <c r="D7" s="84"/>
      <c r="E7" s="85" t="s">
        <v>13</v>
      </c>
      <c r="F7" s="86" t="s">
        <v>79</v>
      </c>
      <c r="H7" s="35" t="s">
        <v>44</v>
      </c>
      <c r="I7" s="36" t="s">
        <v>45</v>
      </c>
      <c r="J7" s="37" t="s">
        <v>30</v>
      </c>
      <c r="K7" s="43"/>
      <c r="L7" s="57" t="s">
        <v>4</v>
      </c>
      <c r="M7" s="54"/>
      <c r="N7" s="55" t="s">
        <v>46</v>
      </c>
      <c r="O7" s="55" t="s">
        <v>0</v>
      </c>
      <c r="P7" s="55" t="s">
        <v>1</v>
      </c>
      <c r="Q7" s="55" t="s">
        <v>2</v>
      </c>
      <c r="R7" s="56" t="s">
        <v>3</v>
      </c>
      <c r="T7" s="70" t="s">
        <v>69</v>
      </c>
      <c r="U7" s="78" t="s">
        <v>71</v>
      </c>
      <c r="W7" s="79" t="s">
        <v>73</v>
      </c>
      <c r="X7" s="79"/>
      <c r="Y7" s="79"/>
      <c r="AB7" s="1" t="s">
        <v>100</v>
      </c>
      <c r="AI7" s="44"/>
      <c r="AJ7" s="88"/>
      <c r="AK7" s="88"/>
      <c r="AL7" s="88"/>
      <c r="AM7" s="88"/>
      <c r="AN7" s="44"/>
      <c r="AO7" s="142" t="s">
        <v>109</v>
      </c>
      <c r="AP7" s="2"/>
    </row>
    <row r="8" spans="2:45" ht="14.5" x14ac:dyDescent="0.35">
      <c r="B8" s="87" t="s">
        <v>81</v>
      </c>
      <c r="C8" s="88"/>
      <c r="D8" s="89"/>
      <c r="E8" s="90" t="s">
        <v>10</v>
      </c>
      <c r="F8" s="91"/>
      <c r="H8" s="44"/>
      <c r="I8" s="26"/>
      <c r="J8" s="38"/>
      <c r="K8" s="4"/>
      <c r="L8" s="62"/>
      <c r="M8" s="44"/>
      <c r="N8" s="26"/>
      <c r="O8" s="26"/>
      <c r="P8" s="26"/>
      <c r="Q8" s="26"/>
      <c r="R8" s="4"/>
      <c r="AI8" s="44"/>
      <c r="AJ8" s="62"/>
      <c r="AK8" s="62"/>
      <c r="AL8" s="132" t="s">
        <v>103</v>
      </c>
      <c r="AM8" s="146" t="s">
        <v>104</v>
      </c>
      <c r="AN8" s="44"/>
      <c r="AO8" s="153" t="s">
        <v>110</v>
      </c>
      <c r="AP8" s="2"/>
    </row>
    <row r="9" spans="2:45" ht="14.5" x14ac:dyDescent="0.35">
      <c r="B9" s="93" t="s">
        <v>82</v>
      </c>
      <c r="C9" s="94" t="s">
        <v>38</v>
      </c>
      <c r="D9" s="59" t="s">
        <v>83</v>
      </c>
      <c r="E9" s="95">
        <v>131.86699999999999</v>
      </c>
      <c r="F9" s="12"/>
      <c r="H9" s="23" t="s">
        <v>27</v>
      </c>
      <c r="I9" s="26" t="s">
        <v>28</v>
      </c>
      <c r="J9" s="22" t="s">
        <v>36</v>
      </c>
      <c r="K9" s="4"/>
      <c r="L9" s="50" t="s">
        <v>39</v>
      </c>
      <c r="M9" s="45" t="s">
        <v>38</v>
      </c>
      <c r="N9" s="53">
        <v>160.63800000000001</v>
      </c>
      <c r="O9" s="26"/>
      <c r="P9" s="26"/>
      <c r="Q9" s="26"/>
      <c r="R9" s="4"/>
      <c r="AI9" s="44"/>
      <c r="AJ9" s="44"/>
      <c r="AK9" s="121" t="s">
        <v>101</v>
      </c>
      <c r="AL9" s="133" t="s">
        <v>13</v>
      </c>
      <c r="AM9" s="147" t="s">
        <v>13</v>
      </c>
      <c r="AN9" s="44"/>
      <c r="AO9" s="142" t="s">
        <v>13</v>
      </c>
      <c r="AP9" s="2"/>
    </row>
    <row r="10" spans="2:45" ht="14.5" x14ac:dyDescent="0.35">
      <c r="B10" s="97"/>
      <c r="C10" s="59"/>
      <c r="D10" s="59" t="s">
        <v>86</v>
      </c>
      <c r="E10" s="95">
        <v>68.605000000000004</v>
      </c>
      <c r="F10" s="100">
        <v>1.04</v>
      </c>
      <c r="H10" s="23" t="s">
        <v>27</v>
      </c>
      <c r="I10" s="26" t="s">
        <v>28</v>
      </c>
      <c r="J10" s="22" t="s">
        <v>37</v>
      </c>
      <c r="K10" s="4"/>
      <c r="L10" s="46"/>
      <c r="M10" s="46"/>
      <c r="N10" s="53">
        <v>151.102</v>
      </c>
      <c r="O10" s="26"/>
      <c r="P10" s="26"/>
      <c r="Q10" s="26"/>
      <c r="R10" s="4"/>
      <c r="AI10" s="44"/>
      <c r="AJ10" s="122"/>
      <c r="AK10" s="114" t="s">
        <v>105</v>
      </c>
      <c r="AL10" s="134" t="s">
        <v>10</v>
      </c>
      <c r="AM10" s="148" t="s">
        <v>10</v>
      </c>
      <c r="AN10" s="44"/>
      <c r="AO10" s="142" t="s">
        <v>10</v>
      </c>
      <c r="AP10" s="2"/>
    </row>
    <row r="11" spans="2:45" ht="13" x14ac:dyDescent="0.3">
      <c r="B11" s="97"/>
      <c r="C11" s="59"/>
      <c r="D11" s="59" t="s">
        <v>88</v>
      </c>
      <c r="E11" s="95">
        <v>39.552</v>
      </c>
      <c r="F11" s="100">
        <v>1.19</v>
      </c>
      <c r="H11" s="23" t="s">
        <v>14</v>
      </c>
      <c r="I11" s="26" t="s">
        <v>15</v>
      </c>
      <c r="J11" s="12" t="s">
        <v>12</v>
      </c>
      <c r="K11" s="4"/>
      <c r="L11" s="46"/>
      <c r="M11" s="46"/>
      <c r="N11" s="53">
        <v>149.72</v>
      </c>
      <c r="O11" s="26"/>
      <c r="P11" s="26"/>
      <c r="Q11" s="26"/>
      <c r="R11" s="4"/>
      <c r="AI11" s="44"/>
      <c r="AJ11" s="44"/>
      <c r="AK11" s="129" t="s">
        <v>106</v>
      </c>
      <c r="AL11" s="135"/>
      <c r="AM11" s="149"/>
      <c r="AN11" s="44"/>
      <c r="AO11" s="143"/>
      <c r="AP11" s="2"/>
    </row>
    <row r="12" spans="2:45" x14ac:dyDescent="0.25">
      <c r="B12" s="97" t="s">
        <v>40</v>
      </c>
      <c r="C12" s="59" t="s">
        <v>41</v>
      </c>
      <c r="D12" s="59" t="s">
        <v>83</v>
      </c>
      <c r="E12" s="95">
        <v>186.25899999999999</v>
      </c>
      <c r="F12" s="12"/>
      <c r="H12" s="23" t="s">
        <v>23</v>
      </c>
      <c r="I12" s="26" t="s">
        <v>15</v>
      </c>
      <c r="J12" s="12" t="s">
        <v>12</v>
      </c>
      <c r="K12" s="4"/>
      <c r="L12" s="63"/>
      <c r="M12" s="46"/>
      <c r="N12" s="53">
        <v>137.65799999999999</v>
      </c>
      <c r="O12" s="26"/>
      <c r="P12" s="26"/>
      <c r="Q12" s="26"/>
      <c r="R12" s="4"/>
      <c r="AI12" s="44"/>
      <c r="AJ12" s="118" t="s">
        <v>102</v>
      </c>
      <c r="AK12" s="123">
        <v>0</v>
      </c>
      <c r="AL12" s="136">
        <v>111.48099999999999</v>
      </c>
      <c r="AM12" s="150">
        <v>85.325000000000003</v>
      </c>
      <c r="AN12" s="44"/>
      <c r="AO12" s="131">
        <f t="shared" ref="AO12:AO23" si="0">AL12/2</f>
        <v>55.740499999999997</v>
      </c>
      <c r="AP12" s="2"/>
      <c r="AQ12" s="2"/>
      <c r="AR12" s="2"/>
      <c r="AS12" s="2"/>
    </row>
    <row r="13" spans="2:45" x14ac:dyDescent="0.25">
      <c r="B13" s="97"/>
      <c r="C13" s="59"/>
      <c r="D13" s="59" t="s">
        <v>86</v>
      </c>
      <c r="E13" s="95">
        <v>68.069000000000003</v>
      </c>
      <c r="F13" s="100">
        <v>0.93</v>
      </c>
      <c r="H13" s="24" t="s">
        <v>35</v>
      </c>
      <c r="I13" s="26" t="s">
        <v>15</v>
      </c>
      <c r="J13" s="12" t="s">
        <v>12</v>
      </c>
      <c r="K13" s="4"/>
      <c r="L13" s="64"/>
      <c r="M13" s="47"/>
      <c r="N13" s="52">
        <v>137.899</v>
      </c>
      <c r="O13" s="52">
        <f>AVERAGE(N9:N13)</f>
        <v>147.4034</v>
      </c>
      <c r="P13" s="52">
        <f>STDEV(N9:N13)</f>
        <v>9.7404742595009246</v>
      </c>
      <c r="Q13" s="52">
        <f>P13/2.24</f>
        <v>4.3484260087057693</v>
      </c>
      <c r="R13" s="42">
        <f>P13/O13*100</f>
        <v>6.6080390679597105</v>
      </c>
      <c r="AI13" s="44"/>
      <c r="AJ13" s="44"/>
      <c r="AK13" s="115">
        <v>9.7000000000000003E-2</v>
      </c>
      <c r="AL13" s="136">
        <v>104.11</v>
      </c>
      <c r="AM13" s="150">
        <v>84.805999999999997</v>
      </c>
      <c r="AN13" s="44"/>
      <c r="AO13" s="131">
        <f t="shared" si="0"/>
        <v>52.055</v>
      </c>
      <c r="AP13" s="2"/>
      <c r="AQ13" s="2"/>
      <c r="AR13" s="2"/>
      <c r="AS13" s="2"/>
    </row>
    <row r="14" spans="2:45" x14ac:dyDescent="0.25">
      <c r="B14" s="97"/>
      <c r="C14" s="59"/>
      <c r="D14" s="59" t="s">
        <v>88</v>
      </c>
      <c r="E14" s="95">
        <v>46.664000000000001</v>
      </c>
      <c r="F14" s="100">
        <v>1</v>
      </c>
      <c r="H14" s="23" t="s">
        <v>24</v>
      </c>
      <c r="I14" s="26" t="s">
        <v>15</v>
      </c>
      <c r="J14" s="39" t="s">
        <v>12</v>
      </c>
      <c r="K14" s="4"/>
      <c r="L14" s="50" t="s">
        <v>40</v>
      </c>
      <c r="M14" s="48" t="s">
        <v>41</v>
      </c>
      <c r="N14" s="53">
        <v>201.98699999999999</v>
      </c>
      <c r="O14" s="33"/>
      <c r="P14" s="33"/>
      <c r="Q14" s="33"/>
      <c r="R14" s="12"/>
      <c r="AI14" s="44"/>
      <c r="AJ14" s="44"/>
      <c r="AK14" s="115">
        <v>0.19500000000000001</v>
      </c>
      <c r="AL14" s="136">
        <v>102.76900000000001</v>
      </c>
      <c r="AM14" s="150">
        <v>86.796000000000006</v>
      </c>
      <c r="AN14" s="44"/>
      <c r="AO14" s="131">
        <f t="shared" si="0"/>
        <v>51.384500000000003</v>
      </c>
      <c r="AP14" s="2"/>
      <c r="AQ14" s="2"/>
      <c r="AR14" s="2"/>
      <c r="AS14" s="2"/>
    </row>
    <row r="15" spans="2:45" x14ac:dyDescent="0.25">
      <c r="B15" s="97" t="s">
        <v>40</v>
      </c>
      <c r="C15" s="59" t="s">
        <v>38</v>
      </c>
      <c r="D15" s="59" t="s">
        <v>83</v>
      </c>
      <c r="E15" s="95">
        <v>134.935</v>
      </c>
      <c r="F15" s="12"/>
      <c r="H15" s="23" t="s">
        <v>22</v>
      </c>
      <c r="I15" s="26" t="s">
        <v>15</v>
      </c>
      <c r="J15" s="39" t="s">
        <v>12</v>
      </c>
      <c r="K15" s="4"/>
      <c r="L15" s="65"/>
      <c r="M15" s="45"/>
      <c r="N15" s="53">
        <v>206.59200000000001</v>
      </c>
      <c r="O15" s="33"/>
      <c r="P15" s="33"/>
      <c r="Q15" s="33"/>
      <c r="R15" s="12"/>
      <c r="AI15" s="44"/>
      <c r="AJ15" s="44"/>
      <c r="AK15" s="115">
        <v>0.39</v>
      </c>
      <c r="AL15" s="136">
        <v>105.92</v>
      </c>
      <c r="AM15" s="150">
        <v>86.450999999999993</v>
      </c>
      <c r="AN15" s="44"/>
      <c r="AO15" s="131">
        <f t="shared" si="0"/>
        <v>52.96</v>
      </c>
      <c r="AP15" s="2"/>
      <c r="AQ15" s="2"/>
      <c r="AR15" s="2"/>
      <c r="AS15" s="2"/>
    </row>
    <row r="16" spans="2:45" ht="14.5" x14ac:dyDescent="0.35">
      <c r="B16" s="97"/>
      <c r="C16" s="59"/>
      <c r="D16" s="59" t="s">
        <v>86</v>
      </c>
      <c r="E16" s="95">
        <v>72.522999999999996</v>
      </c>
      <c r="F16" s="100">
        <v>1.07</v>
      </c>
      <c r="H16" s="23" t="s">
        <v>26</v>
      </c>
      <c r="I16" s="26" t="s">
        <v>15</v>
      </c>
      <c r="J16" s="39" t="s">
        <v>12</v>
      </c>
      <c r="K16" s="4"/>
      <c r="L16" s="65"/>
      <c r="M16" s="45"/>
      <c r="N16" s="53">
        <v>222.316</v>
      </c>
      <c r="O16" s="33"/>
      <c r="P16" s="33"/>
      <c r="Q16" s="33"/>
      <c r="R16" s="12"/>
      <c r="AI16" s="44"/>
      <c r="AJ16" s="44"/>
      <c r="AK16" s="115">
        <v>0.78100000000000003</v>
      </c>
      <c r="AL16" s="137">
        <v>112.026</v>
      </c>
      <c r="AM16" s="150">
        <v>86.355000000000004</v>
      </c>
      <c r="AN16" s="44"/>
      <c r="AO16" s="131">
        <f t="shared" si="0"/>
        <v>56.012999999999998</v>
      </c>
      <c r="AP16" s="2"/>
      <c r="AQ16" s="2"/>
      <c r="AR16" s="2"/>
      <c r="AS16" s="2"/>
    </row>
    <row r="17" spans="2:45" ht="14.5" x14ac:dyDescent="0.35">
      <c r="B17" s="97"/>
      <c r="C17" s="59"/>
      <c r="D17" s="59" t="s">
        <v>88</v>
      </c>
      <c r="E17" s="95">
        <v>38.384999999999998</v>
      </c>
      <c r="F17" s="100">
        <v>1.1299999999999999</v>
      </c>
      <c r="H17" s="23" t="s">
        <v>25</v>
      </c>
      <c r="I17" s="26" t="s">
        <v>15</v>
      </c>
      <c r="J17" s="39" t="s">
        <v>12</v>
      </c>
      <c r="K17" s="5"/>
      <c r="L17" s="65"/>
      <c r="M17" s="45"/>
      <c r="N17" s="53">
        <v>219.952</v>
      </c>
      <c r="O17" s="33"/>
      <c r="P17" s="33"/>
      <c r="Q17" s="33"/>
      <c r="R17" s="12"/>
      <c r="AI17" s="44"/>
      <c r="AJ17" s="44"/>
      <c r="AK17" s="115">
        <v>1.5620000000000001</v>
      </c>
      <c r="AL17" s="137">
        <v>111.911</v>
      </c>
      <c r="AM17" s="150">
        <v>85.983999999999995</v>
      </c>
      <c r="AN17" s="44"/>
      <c r="AO17" s="131">
        <f t="shared" si="0"/>
        <v>55.955500000000001</v>
      </c>
      <c r="AP17" s="2"/>
      <c r="AQ17" s="2"/>
      <c r="AR17" s="2"/>
      <c r="AS17" s="2"/>
    </row>
    <row r="18" spans="2:45" ht="14.5" x14ac:dyDescent="0.35">
      <c r="B18" s="97" t="s">
        <v>43</v>
      </c>
      <c r="C18" s="59" t="s">
        <v>42</v>
      </c>
      <c r="D18" s="59" t="s">
        <v>83</v>
      </c>
      <c r="E18" s="95">
        <v>116.776</v>
      </c>
      <c r="F18" s="12"/>
      <c r="H18" s="23" t="s">
        <v>21</v>
      </c>
      <c r="I18" s="26" t="s">
        <v>15</v>
      </c>
      <c r="J18" s="39" t="s">
        <v>12</v>
      </c>
      <c r="K18" s="5"/>
      <c r="L18" s="66"/>
      <c r="M18" s="49"/>
      <c r="N18" s="52">
        <v>209.89400000000001</v>
      </c>
      <c r="O18" s="52">
        <f>AVERAGE(N14:N18)</f>
        <v>212.1482</v>
      </c>
      <c r="P18" s="52">
        <f>STDEV(N14:N18)</f>
        <v>8.7104278425344877</v>
      </c>
      <c r="Q18" s="52">
        <f>P18/2.24</f>
        <v>3.8885838582743246</v>
      </c>
      <c r="R18" s="42">
        <f>P18/O18*100</f>
        <v>4.1058221764476377</v>
      </c>
      <c r="AI18" s="44"/>
      <c r="AJ18" s="44"/>
      <c r="AK18" s="115">
        <v>3.125</v>
      </c>
      <c r="AL18" s="137">
        <v>107.71</v>
      </c>
      <c r="AM18" s="150">
        <v>85.456000000000003</v>
      </c>
      <c r="AN18" s="44"/>
      <c r="AO18" s="131">
        <f t="shared" si="0"/>
        <v>53.854999999999997</v>
      </c>
      <c r="AP18" s="2"/>
      <c r="AQ18" s="2"/>
      <c r="AR18" s="2"/>
      <c r="AS18" s="2"/>
    </row>
    <row r="19" spans="2:45" ht="14.5" x14ac:dyDescent="0.35">
      <c r="B19" s="97"/>
      <c r="C19" s="59"/>
      <c r="D19" s="59" t="s">
        <v>86</v>
      </c>
      <c r="E19" s="95">
        <v>81.768000000000001</v>
      </c>
      <c r="F19" s="100">
        <v>1.2</v>
      </c>
      <c r="H19" s="23" t="s">
        <v>20</v>
      </c>
      <c r="I19" s="26" t="s">
        <v>15</v>
      </c>
      <c r="J19" s="12" t="s">
        <v>12</v>
      </c>
      <c r="K19" s="4"/>
      <c r="L19" s="50" t="s">
        <v>40</v>
      </c>
      <c r="M19" s="48" t="s">
        <v>38</v>
      </c>
      <c r="N19" s="53">
        <v>156.82499999999999</v>
      </c>
      <c r="O19" s="33"/>
      <c r="P19" s="33"/>
      <c r="Q19" s="33"/>
      <c r="R19" s="12"/>
      <c r="W19" s="19"/>
      <c r="AI19" s="44"/>
      <c r="AJ19" s="44"/>
      <c r="AK19" s="115">
        <v>6.25</v>
      </c>
      <c r="AL19" s="137">
        <v>111.584</v>
      </c>
      <c r="AM19" s="150">
        <v>81.852999999999994</v>
      </c>
      <c r="AN19" s="44"/>
      <c r="AO19" s="131">
        <f t="shared" si="0"/>
        <v>55.792000000000002</v>
      </c>
      <c r="AP19" s="2"/>
      <c r="AQ19" s="2"/>
      <c r="AR19" s="2"/>
      <c r="AS19" s="2"/>
    </row>
    <row r="20" spans="2:45" ht="15" thickBot="1" x14ac:dyDescent="0.4">
      <c r="B20" s="101"/>
      <c r="C20" s="102"/>
      <c r="D20" s="102" t="s">
        <v>88</v>
      </c>
      <c r="E20" s="103">
        <v>48.680999999999997</v>
      </c>
      <c r="F20" s="108">
        <v>1.1499999999999999</v>
      </c>
      <c r="H20" s="23" t="s">
        <v>17</v>
      </c>
      <c r="I20" s="26" t="s">
        <v>15</v>
      </c>
      <c r="J20" s="12" t="s">
        <v>12</v>
      </c>
      <c r="K20" s="12"/>
      <c r="L20" s="67"/>
      <c r="M20" s="45"/>
      <c r="N20" s="53">
        <v>158.80799999999999</v>
      </c>
      <c r="O20" s="33"/>
      <c r="P20" s="33"/>
      <c r="Q20" s="33"/>
      <c r="R20" s="12"/>
      <c r="W20" s="19"/>
      <c r="AI20" s="44"/>
      <c r="AJ20" s="44"/>
      <c r="AK20" s="115">
        <v>12.5</v>
      </c>
      <c r="AL20" s="137">
        <v>114.241</v>
      </c>
      <c r="AM20" s="150">
        <v>83.716999999999999</v>
      </c>
      <c r="AN20" s="44"/>
      <c r="AO20" s="131">
        <f t="shared" si="0"/>
        <v>57.1205</v>
      </c>
      <c r="AP20" s="2"/>
      <c r="AQ20" s="2"/>
      <c r="AR20" s="2"/>
      <c r="AS20" s="2"/>
    </row>
    <row r="21" spans="2:45" ht="13" thickTop="1" x14ac:dyDescent="0.25">
      <c r="H21" s="23" t="s">
        <v>16</v>
      </c>
      <c r="I21" s="26" t="s">
        <v>15</v>
      </c>
      <c r="J21" s="12" t="s">
        <v>12</v>
      </c>
      <c r="K21" s="12"/>
      <c r="L21" s="68"/>
      <c r="M21" s="45"/>
      <c r="N21" s="53">
        <v>158.15199999999999</v>
      </c>
      <c r="O21" s="33"/>
      <c r="P21" s="33"/>
      <c r="Q21" s="33"/>
      <c r="R21" s="12"/>
      <c r="W21" s="19"/>
      <c r="AI21" s="44"/>
      <c r="AJ21" s="44"/>
      <c r="AK21" s="115">
        <v>25</v>
      </c>
      <c r="AL21" s="136">
        <v>114.128</v>
      </c>
      <c r="AM21" s="150">
        <v>87.631</v>
      </c>
      <c r="AN21" s="44"/>
      <c r="AO21" s="131">
        <f t="shared" si="0"/>
        <v>57.064</v>
      </c>
      <c r="AP21" s="2"/>
      <c r="AQ21" s="2"/>
      <c r="AR21" s="2"/>
      <c r="AS21" s="2"/>
    </row>
    <row r="22" spans="2:45" x14ac:dyDescent="0.25">
      <c r="H22" s="23" t="s">
        <v>18</v>
      </c>
      <c r="I22" s="26" t="s">
        <v>15</v>
      </c>
      <c r="J22" s="12" t="s">
        <v>12</v>
      </c>
      <c r="K22" s="12"/>
      <c r="L22" s="44"/>
      <c r="M22" s="48"/>
      <c r="N22" s="53">
        <v>167.30099999999999</v>
      </c>
      <c r="O22" s="33"/>
      <c r="P22" s="33"/>
      <c r="Q22" s="33"/>
      <c r="R22" s="12"/>
      <c r="T22" s="2"/>
      <c r="W22" s="19"/>
      <c r="AI22" s="44"/>
      <c r="AJ22" s="44"/>
      <c r="AK22" s="115">
        <v>50</v>
      </c>
      <c r="AL22" s="136">
        <v>112.483</v>
      </c>
      <c r="AM22" s="150">
        <v>103.833</v>
      </c>
      <c r="AN22" s="44"/>
      <c r="AO22" s="131">
        <f t="shared" si="0"/>
        <v>56.241500000000002</v>
      </c>
      <c r="AP22" s="2"/>
      <c r="AR22" s="2"/>
    </row>
    <row r="23" spans="2:45" ht="15" thickBot="1" x14ac:dyDescent="0.4">
      <c r="B23" s="81" t="s">
        <v>77</v>
      </c>
      <c r="H23" s="25" t="s">
        <v>19</v>
      </c>
      <c r="I23" s="27" t="s">
        <v>15</v>
      </c>
      <c r="J23" s="18" t="s">
        <v>12</v>
      </c>
      <c r="K23" s="12"/>
      <c r="L23" s="66"/>
      <c r="M23" s="49"/>
      <c r="N23" s="52">
        <v>158.16399999999999</v>
      </c>
      <c r="O23" s="52">
        <f>AVERAGE(N19:N23)</f>
        <v>159.85</v>
      </c>
      <c r="P23" s="52">
        <f>STDEV(N19:N23)</f>
        <v>4.2272801539524201</v>
      </c>
      <c r="Q23" s="52">
        <f>P23/2.24</f>
        <v>1.8871786401573303</v>
      </c>
      <c r="R23" s="42">
        <f>P23/O23*100</f>
        <v>2.6445293424788368</v>
      </c>
      <c r="S23" s="11"/>
      <c r="T23" s="2"/>
      <c r="W23" s="19"/>
      <c r="AI23" s="44"/>
      <c r="AJ23" s="89"/>
      <c r="AK23" s="117">
        <v>100</v>
      </c>
      <c r="AL23" s="138">
        <v>107.379</v>
      </c>
      <c r="AM23" s="151">
        <v>115.78</v>
      </c>
      <c r="AN23" s="44"/>
      <c r="AO23" s="131">
        <f t="shared" si="0"/>
        <v>53.689500000000002</v>
      </c>
      <c r="AP23" s="2"/>
    </row>
    <row r="24" spans="2:45" ht="14" thickTop="1" thickBot="1" x14ac:dyDescent="0.35">
      <c r="H24" s="2"/>
      <c r="I24" s="2"/>
      <c r="J24" s="9"/>
      <c r="K24" s="12"/>
      <c r="L24" s="50" t="s">
        <v>43</v>
      </c>
      <c r="M24" s="58" t="s">
        <v>42</v>
      </c>
      <c r="N24" s="60">
        <v>121.223</v>
      </c>
      <c r="O24" s="61"/>
      <c r="P24" s="61"/>
      <c r="Q24" s="61"/>
      <c r="R24" s="69"/>
      <c r="T24" s="2"/>
      <c r="W24" s="19"/>
      <c r="AI24" s="44"/>
      <c r="AJ24" s="62"/>
      <c r="AK24" s="130" t="s">
        <v>107</v>
      </c>
      <c r="AL24" s="139"/>
      <c r="AM24" s="152"/>
      <c r="AN24" s="44"/>
      <c r="AO24" s="144"/>
      <c r="AP24" s="2"/>
    </row>
    <row r="25" spans="2:45" ht="15" thickTop="1" x14ac:dyDescent="0.35">
      <c r="B25" s="82" t="s">
        <v>80</v>
      </c>
      <c r="C25" s="84"/>
      <c r="D25" s="85" t="s">
        <v>13</v>
      </c>
      <c r="E25" s="86" t="s">
        <v>79</v>
      </c>
      <c r="K25" s="12"/>
      <c r="L25" s="67"/>
      <c r="M25" s="45"/>
      <c r="N25" s="53">
        <v>116.934</v>
      </c>
      <c r="O25" s="33"/>
      <c r="P25" s="33"/>
      <c r="Q25" s="33"/>
      <c r="R25" s="39"/>
      <c r="T25" s="2"/>
      <c r="W25" s="19"/>
      <c r="AI25" s="44"/>
      <c r="AJ25" s="118" t="s">
        <v>102</v>
      </c>
      <c r="AK25" s="115">
        <v>0</v>
      </c>
      <c r="AL25" s="140">
        <v>111.48099999999999</v>
      </c>
      <c r="AM25" s="150">
        <v>85.325000000000003</v>
      </c>
      <c r="AN25" s="44"/>
      <c r="AO25" s="131">
        <f t="shared" ref="AO25:AO36" si="1">AL25/2</f>
        <v>55.740499999999997</v>
      </c>
      <c r="AP25" s="2"/>
    </row>
    <row r="26" spans="2:45" ht="14.5" x14ac:dyDescent="0.35">
      <c r="B26" s="87" t="s">
        <v>81</v>
      </c>
      <c r="C26" s="89"/>
      <c r="D26" s="90" t="s">
        <v>10</v>
      </c>
      <c r="E26" s="92"/>
      <c r="H26" s="3" t="s">
        <v>31</v>
      </c>
      <c r="K26" s="4"/>
      <c r="L26" s="67"/>
      <c r="M26" s="45"/>
      <c r="N26" s="53">
        <v>126.702</v>
      </c>
      <c r="O26" s="59"/>
      <c r="P26" s="33"/>
      <c r="Q26" s="59"/>
      <c r="R26" s="39"/>
      <c r="T26" s="2"/>
      <c r="W26" s="19"/>
      <c r="AI26" s="44"/>
      <c r="AJ26" s="44"/>
      <c r="AK26" s="115">
        <v>9.7000000000000003E-2</v>
      </c>
      <c r="AL26" s="140">
        <v>116.559</v>
      </c>
      <c r="AM26" s="150">
        <v>84.090999999999994</v>
      </c>
      <c r="AN26" s="44"/>
      <c r="AO26" s="131">
        <f t="shared" si="1"/>
        <v>58.279499999999999</v>
      </c>
      <c r="AP26" s="2"/>
    </row>
    <row r="27" spans="2:45" ht="13.5" customHeight="1" thickBot="1" x14ac:dyDescent="0.3">
      <c r="B27" s="93" t="s">
        <v>84</v>
      </c>
      <c r="C27" s="96" t="s">
        <v>85</v>
      </c>
      <c r="D27" s="95">
        <v>79.55</v>
      </c>
      <c r="E27" s="4"/>
      <c r="K27" s="4"/>
      <c r="L27" s="44"/>
      <c r="M27" s="48"/>
      <c r="N27" s="53">
        <v>123.61199999999999</v>
      </c>
      <c r="O27" s="33"/>
      <c r="P27" s="33"/>
      <c r="Q27" s="33"/>
      <c r="R27" s="12"/>
      <c r="W27" s="19"/>
      <c r="AI27" s="44"/>
      <c r="AJ27" s="44"/>
      <c r="AK27" s="115">
        <v>0.19500000000000001</v>
      </c>
      <c r="AL27" s="136">
        <v>106.191</v>
      </c>
      <c r="AM27" s="150">
        <v>84.245999999999995</v>
      </c>
      <c r="AN27" s="44"/>
      <c r="AO27" s="131">
        <f t="shared" si="1"/>
        <v>53.095500000000001</v>
      </c>
      <c r="AP27" s="2"/>
    </row>
    <row r="28" spans="2:45" ht="13" thickTop="1" x14ac:dyDescent="0.25">
      <c r="B28" s="97"/>
      <c r="C28" s="98" t="s">
        <v>87</v>
      </c>
      <c r="D28" s="95">
        <v>81.584999999999994</v>
      </c>
      <c r="E28" s="4"/>
      <c r="H28" s="29" t="s">
        <v>32</v>
      </c>
      <c r="I28" s="40" t="s">
        <v>29</v>
      </c>
      <c r="J28" s="21" t="s">
        <v>12</v>
      </c>
      <c r="K28" s="4"/>
      <c r="L28" s="66"/>
      <c r="M28" s="49"/>
      <c r="N28" s="52">
        <v>118.26300000000001</v>
      </c>
      <c r="O28" s="52">
        <f>AVERAGE(N24:N28)</f>
        <v>121.3468</v>
      </c>
      <c r="P28" s="52">
        <f>STDEV(N24:N28)</f>
        <v>3.9625512867343415</v>
      </c>
      <c r="Q28" s="52">
        <f>P28/2.24</f>
        <v>1.7689961101492595</v>
      </c>
      <c r="R28" s="42">
        <f>P28/O28*100</f>
        <v>3.2654765405716026</v>
      </c>
      <c r="W28" s="19"/>
      <c r="AI28" s="44"/>
      <c r="AJ28" s="44"/>
      <c r="AK28" s="115">
        <v>0.39</v>
      </c>
      <c r="AL28" s="136">
        <v>116.569</v>
      </c>
      <c r="AM28" s="150">
        <v>84.563999999999993</v>
      </c>
      <c r="AN28" s="44"/>
      <c r="AO28" s="131">
        <f t="shared" si="1"/>
        <v>58.284500000000001</v>
      </c>
      <c r="AP28" s="2"/>
    </row>
    <row r="29" spans="2:45" ht="13" thickBot="1" x14ac:dyDescent="0.3">
      <c r="B29" s="97"/>
      <c r="C29" s="98" t="s">
        <v>89</v>
      </c>
      <c r="D29" s="95">
        <v>152.37200000000001</v>
      </c>
      <c r="E29" s="99">
        <v>0.94</v>
      </c>
      <c r="H29" s="25" t="s">
        <v>33</v>
      </c>
      <c r="I29" s="41" t="s">
        <v>29</v>
      </c>
      <c r="J29" s="18" t="s">
        <v>12</v>
      </c>
      <c r="K29" s="4"/>
      <c r="L29" s="50" t="s">
        <v>43</v>
      </c>
      <c r="M29" s="48" t="s">
        <v>41</v>
      </c>
      <c r="N29" s="53">
        <v>239.44200000000001</v>
      </c>
      <c r="O29" s="33"/>
      <c r="P29" s="33"/>
      <c r="Q29" s="33"/>
      <c r="R29" s="12"/>
      <c r="U29" s="2"/>
      <c r="W29" s="19"/>
      <c r="AI29" s="44"/>
      <c r="AJ29" s="44"/>
      <c r="AK29" s="115">
        <v>0.78100000000000003</v>
      </c>
      <c r="AL29" s="136">
        <v>116.16200000000001</v>
      </c>
      <c r="AM29" s="150">
        <v>80.765000000000001</v>
      </c>
      <c r="AN29" s="44"/>
      <c r="AO29" s="131">
        <f t="shared" si="1"/>
        <v>58.081000000000003</v>
      </c>
      <c r="AP29" s="2"/>
    </row>
    <row r="30" spans="2:45" ht="15" thickTop="1" x14ac:dyDescent="0.35">
      <c r="B30" s="97" t="s">
        <v>90</v>
      </c>
      <c r="C30" s="98" t="s">
        <v>85</v>
      </c>
      <c r="D30" s="95">
        <v>94.834999999999994</v>
      </c>
      <c r="E30" s="12"/>
      <c r="K30" s="4"/>
      <c r="L30" s="67"/>
      <c r="M30" s="45"/>
      <c r="N30" s="53">
        <v>235.96700000000001</v>
      </c>
      <c r="O30" s="33"/>
      <c r="P30" s="33"/>
      <c r="Q30" s="33"/>
      <c r="R30" s="12"/>
      <c r="U30" s="2"/>
      <c r="W30" s="19"/>
      <c r="AI30" s="44"/>
      <c r="AJ30" s="44"/>
      <c r="AK30" s="115">
        <v>1.5620000000000001</v>
      </c>
      <c r="AL30" s="136">
        <v>113.258</v>
      </c>
      <c r="AM30" s="150">
        <v>80.242999999999995</v>
      </c>
      <c r="AN30" s="121"/>
      <c r="AO30" s="131">
        <f t="shared" si="1"/>
        <v>56.628999999999998</v>
      </c>
      <c r="AP30" s="2"/>
    </row>
    <row r="31" spans="2:45" ht="14.5" x14ac:dyDescent="0.35">
      <c r="B31" s="97"/>
      <c r="C31" s="98" t="s">
        <v>87</v>
      </c>
      <c r="D31" s="95">
        <v>83.881</v>
      </c>
      <c r="E31" s="12"/>
      <c r="H31" s="2"/>
      <c r="K31" s="4"/>
      <c r="L31" s="67"/>
      <c r="M31" s="45"/>
      <c r="N31" s="53">
        <v>229.62299999999999</v>
      </c>
      <c r="O31" s="33"/>
      <c r="P31" s="33"/>
      <c r="Q31" s="33"/>
      <c r="R31" s="12"/>
      <c r="U31" s="2"/>
      <c r="W31" s="19"/>
      <c r="AJ31" s="26"/>
      <c r="AK31" s="115">
        <v>3.125</v>
      </c>
      <c r="AL31" s="155">
        <v>119.81100000000001</v>
      </c>
      <c r="AM31" s="150">
        <v>83.734999999999999</v>
      </c>
      <c r="AN31" s="121"/>
      <c r="AO31" s="131">
        <f t="shared" si="1"/>
        <v>59.905500000000004</v>
      </c>
      <c r="AP31" s="2"/>
    </row>
    <row r="32" spans="2:45" ht="13" x14ac:dyDescent="0.3">
      <c r="B32" s="97"/>
      <c r="C32" s="98" t="s">
        <v>89</v>
      </c>
      <c r="D32" s="95">
        <v>174.05699999999999</v>
      </c>
      <c r="E32" s="100">
        <v>0.97</v>
      </c>
      <c r="H32" s="16" t="s">
        <v>6</v>
      </c>
      <c r="I32" s="16"/>
      <c r="J32" s="16"/>
      <c r="K32" s="4"/>
      <c r="L32" s="44"/>
      <c r="M32" s="48"/>
      <c r="N32" s="53">
        <v>222.458</v>
      </c>
      <c r="O32" s="33"/>
      <c r="P32" s="33"/>
      <c r="Q32" s="33"/>
      <c r="R32" s="12"/>
      <c r="U32" s="2"/>
      <c r="W32" s="19"/>
      <c r="AJ32" s="26"/>
      <c r="AK32" s="115">
        <v>6.25</v>
      </c>
      <c r="AL32" s="136">
        <v>118.01600000000001</v>
      </c>
      <c r="AM32" s="150">
        <v>83.777000000000001</v>
      </c>
      <c r="AN32" s="44"/>
      <c r="AO32" s="131">
        <f t="shared" si="1"/>
        <v>59.008000000000003</v>
      </c>
      <c r="AP32" s="2"/>
    </row>
    <row r="33" spans="2:42" ht="13" thickBot="1" x14ac:dyDescent="0.3">
      <c r="B33" s="97" t="s">
        <v>91</v>
      </c>
      <c r="C33" s="98" t="s">
        <v>85</v>
      </c>
      <c r="D33" s="95">
        <v>86.671000000000006</v>
      </c>
      <c r="E33" s="12"/>
      <c r="H33" s="2"/>
      <c r="I33" s="2"/>
      <c r="J33" s="2"/>
      <c r="K33" s="4"/>
      <c r="L33" s="66"/>
      <c r="M33" s="49"/>
      <c r="N33" s="52">
        <v>223.75200000000001</v>
      </c>
      <c r="O33" s="52">
        <f>AVERAGE(N29:N33)</f>
        <v>230.2484</v>
      </c>
      <c r="P33" s="52">
        <f>STDEV(N29:N33)</f>
        <v>7.4247784007335902</v>
      </c>
      <c r="Q33" s="52">
        <f>P33/2.24</f>
        <v>3.3146332146132096</v>
      </c>
      <c r="R33" s="42">
        <f>P33/O33*100</f>
        <v>3.2246818656431877</v>
      </c>
      <c r="U33" s="2"/>
      <c r="W33" s="19"/>
      <c r="AJ33" s="26"/>
      <c r="AK33" s="115">
        <v>12.5</v>
      </c>
      <c r="AL33" s="136">
        <v>115.285</v>
      </c>
      <c r="AM33" s="150">
        <v>82.662000000000006</v>
      </c>
      <c r="AN33" s="44"/>
      <c r="AO33" s="131">
        <f t="shared" si="1"/>
        <v>57.642499999999998</v>
      </c>
      <c r="AP33" s="2"/>
    </row>
    <row r="34" spans="2:42" ht="13" thickTop="1" x14ac:dyDescent="0.25">
      <c r="B34" s="97"/>
      <c r="C34" s="98" t="s">
        <v>87</v>
      </c>
      <c r="D34" s="95">
        <v>90.846000000000004</v>
      </c>
      <c r="E34" s="12"/>
      <c r="H34" s="29"/>
      <c r="I34" s="31" t="s">
        <v>7</v>
      </c>
      <c r="J34" s="17" t="s">
        <v>8</v>
      </c>
      <c r="K34" s="4"/>
      <c r="L34" s="50" t="s">
        <v>43</v>
      </c>
      <c r="M34" s="50" t="s">
        <v>38</v>
      </c>
      <c r="N34" s="53">
        <v>184.15700000000001</v>
      </c>
      <c r="O34" s="33"/>
      <c r="P34" s="33"/>
      <c r="Q34" s="33"/>
      <c r="R34" s="12"/>
      <c r="W34" s="19"/>
      <c r="AJ34" s="26"/>
      <c r="AK34" s="115">
        <v>25</v>
      </c>
      <c r="AL34" s="136">
        <v>116.00700000000001</v>
      </c>
      <c r="AM34" s="150">
        <v>82.900999999999996</v>
      </c>
      <c r="AN34" s="44"/>
      <c r="AO34" s="131">
        <f t="shared" si="1"/>
        <v>58.003500000000003</v>
      </c>
      <c r="AP34" s="2"/>
    </row>
    <row r="35" spans="2:42" x14ac:dyDescent="0.25">
      <c r="B35" s="97"/>
      <c r="C35" s="98" t="s">
        <v>89</v>
      </c>
      <c r="D35" s="95">
        <v>155.02000000000001</v>
      </c>
      <c r="E35" s="100">
        <v>0.87</v>
      </c>
      <c r="H35" s="109" t="s">
        <v>4</v>
      </c>
      <c r="I35" s="110" t="s">
        <v>13</v>
      </c>
      <c r="J35" s="111" t="s">
        <v>13</v>
      </c>
      <c r="K35" s="4"/>
      <c r="L35" s="67"/>
      <c r="M35" s="45"/>
      <c r="N35" s="53">
        <v>196.65600000000001</v>
      </c>
      <c r="O35" s="33"/>
      <c r="P35" s="33"/>
      <c r="Q35" s="33"/>
      <c r="R35" s="12"/>
      <c r="W35" s="19"/>
      <c r="AJ35" s="26"/>
      <c r="AK35" s="115">
        <v>50</v>
      </c>
      <c r="AL35" s="136">
        <v>127.32599999999999</v>
      </c>
      <c r="AM35" s="150">
        <v>83.674999999999997</v>
      </c>
      <c r="AN35" s="44"/>
      <c r="AO35" s="131">
        <f t="shared" si="1"/>
        <v>63.662999999999997</v>
      </c>
      <c r="AP35" s="2"/>
    </row>
    <row r="36" spans="2:42" x14ac:dyDescent="0.25">
      <c r="B36" s="97" t="s">
        <v>92</v>
      </c>
      <c r="C36" s="98" t="s">
        <v>85</v>
      </c>
      <c r="D36" s="95">
        <v>90.769000000000005</v>
      </c>
      <c r="E36" s="12"/>
      <c r="H36" s="23"/>
      <c r="I36" s="32" t="s">
        <v>10</v>
      </c>
      <c r="J36" s="5" t="s">
        <v>10</v>
      </c>
      <c r="K36" s="4"/>
      <c r="L36" s="67"/>
      <c r="M36" s="45"/>
      <c r="N36" s="53">
        <v>181.11799999999999</v>
      </c>
      <c r="O36" s="33"/>
      <c r="P36" s="33"/>
      <c r="Q36" s="33"/>
      <c r="R36" s="12"/>
      <c r="W36" s="19"/>
      <c r="AJ36" s="116"/>
      <c r="AK36" s="117">
        <v>100</v>
      </c>
      <c r="AL36" s="138">
        <v>115.827</v>
      </c>
      <c r="AM36" s="151">
        <v>80.313999999999993</v>
      </c>
      <c r="AN36" s="44"/>
      <c r="AO36" s="145">
        <f t="shared" si="1"/>
        <v>57.913499999999999</v>
      </c>
      <c r="AP36" s="2"/>
    </row>
    <row r="37" spans="2:42" x14ac:dyDescent="0.25">
      <c r="B37" s="97"/>
      <c r="C37" s="98" t="s">
        <v>87</v>
      </c>
      <c r="D37" s="95">
        <v>98.03</v>
      </c>
      <c r="E37" s="12"/>
      <c r="H37" s="80" t="s">
        <v>74</v>
      </c>
      <c r="I37" s="33">
        <v>176.82</v>
      </c>
      <c r="J37" s="10">
        <v>95.75</v>
      </c>
      <c r="K37" s="4"/>
      <c r="L37" s="44"/>
      <c r="M37" s="48"/>
      <c r="N37" s="53">
        <v>189.71799999999999</v>
      </c>
      <c r="O37" s="33"/>
      <c r="P37" s="33"/>
      <c r="Q37" s="33"/>
      <c r="R37" s="12"/>
      <c r="T37" s="75" t="s">
        <v>67</v>
      </c>
      <c r="U37" s="76" t="s">
        <v>47</v>
      </c>
      <c r="V37" s="76" t="s">
        <v>48</v>
      </c>
      <c r="W37" s="76" t="s">
        <v>5</v>
      </c>
      <c r="X37" s="76" t="s">
        <v>49</v>
      </c>
      <c r="Y37" s="76" t="s">
        <v>50</v>
      </c>
      <c r="Z37" s="77" t="s">
        <v>3</v>
      </c>
      <c r="AB37" s="75" t="s">
        <v>67</v>
      </c>
      <c r="AC37" s="112" t="s">
        <v>47</v>
      </c>
      <c r="AD37" s="76" t="s">
        <v>48</v>
      </c>
      <c r="AE37" s="112" t="s">
        <v>5</v>
      </c>
      <c r="AF37" s="76" t="s">
        <v>49</v>
      </c>
      <c r="AG37" s="112" t="s">
        <v>50</v>
      </c>
      <c r="AH37" s="77" t="s">
        <v>3</v>
      </c>
      <c r="AO37" s="2"/>
      <c r="AP37" s="2"/>
    </row>
    <row r="38" spans="2:42" ht="13" thickBot="1" x14ac:dyDescent="0.3">
      <c r="B38" s="97"/>
      <c r="C38" s="98" t="s">
        <v>89</v>
      </c>
      <c r="D38" s="104">
        <v>170.11600000000001</v>
      </c>
      <c r="E38" s="99">
        <v>0.9</v>
      </c>
      <c r="H38" s="80" t="s">
        <v>75</v>
      </c>
      <c r="I38" s="33">
        <v>143.65</v>
      </c>
      <c r="J38" s="10">
        <v>55.31</v>
      </c>
      <c r="K38" s="4"/>
      <c r="L38" s="25"/>
      <c r="M38" s="51"/>
      <c r="N38" s="34">
        <v>195.14</v>
      </c>
      <c r="O38" s="34">
        <f>AVERAGE(N34:N38)</f>
        <v>189.3578</v>
      </c>
      <c r="P38" s="34">
        <f>STDEV(N34:N38)</f>
        <v>6.7411039303662994</v>
      </c>
      <c r="Q38" s="34">
        <f>P38/2.24</f>
        <v>3.0094213974849549</v>
      </c>
      <c r="R38" s="13">
        <f>P38/O38*100</f>
        <v>3.5599821767924524</v>
      </c>
      <c r="T38" s="71">
        <v>0</v>
      </c>
      <c r="U38" s="9" t="s">
        <v>51</v>
      </c>
      <c r="V38" s="9" t="s">
        <v>52</v>
      </c>
      <c r="W38" s="9">
        <v>9.9000000000000005E-2</v>
      </c>
      <c r="X38" s="9">
        <v>9.6000000000000002E-2</v>
      </c>
      <c r="Y38" s="9">
        <v>4.0000000000000001E-3</v>
      </c>
      <c r="Z38" s="59">
        <v>4.0999999999999996</v>
      </c>
      <c r="AB38" s="71">
        <v>0</v>
      </c>
      <c r="AC38" s="33" t="s">
        <v>51</v>
      </c>
      <c r="AD38" s="9" t="s">
        <v>52</v>
      </c>
      <c r="AE38" s="33">
        <v>0.06</v>
      </c>
      <c r="AF38" s="9">
        <v>7.2999999999999995E-2</v>
      </c>
      <c r="AG38" s="33">
        <v>1.9E-2</v>
      </c>
      <c r="AH38" s="59">
        <v>26.1</v>
      </c>
      <c r="AO38" s="2"/>
      <c r="AP38" s="2"/>
    </row>
    <row r="39" spans="2:42" ht="15.5" thickTop="1" thickBot="1" x14ac:dyDescent="0.4">
      <c r="B39" s="97" t="s">
        <v>93</v>
      </c>
      <c r="C39" s="98" t="s">
        <v>85</v>
      </c>
      <c r="D39" s="104">
        <v>88.292000000000002</v>
      </c>
      <c r="E39" s="12"/>
      <c r="H39" s="30" t="s">
        <v>9</v>
      </c>
      <c r="I39" s="34"/>
      <c r="J39" s="28">
        <v>1.52</v>
      </c>
      <c r="K39" s="11"/>
      <c r="L39" s="2"/>
      <c r="T39" s="71" t="s">
        <v>53</v>
      </c>
      <c r="U39" s="9" t="s">
        <v>51</v>
      </c>
      <c r="V39" s="9" t="s">
        <v>54</v>
      </c>
      <c r="W39" s="9">
        <v>9.2999999999999999E-2</v>
      </c>
      <c r="X39" s="9" t="s">
        <v>53</v>
      </c>
      <c r="Y39" s="9" t="s">
        <v>53</v>
      </c>
      <c r="Z39" s="59" t="s">
        <v>53</v>
      </c>
      <c r="AB39" s="71" t="s">
        <v>53</v>
      </c>
      <c r="AC39" s="33" t="s">
        <v>51</v>
      </c>
      <c r="AD39" s="9" t="s">
        <v>54</v>
      </c>
      <c r="AE39" s="33">
        <v>8.6999999999999994E-2</v>
      </c>
      <c r="AF39" s="9" t="s">
        <v>53</v>
      </c>
      <c r="AG39" s="33" t="s">
        <v>53</v>
      </c>
      <c r="AH39" s="59" t="s">
        <v>53</v>
      </c>
      <c r="AM39" s="154" t="s">
        <v>112</v>
      </c>
    </row>
    <row r="40" spans="2:42" ht="13" thickTop="1" x14ac:dyDescent="0.25">
      <c r="B40" s="97"/>
      <c r="C40" s="98" t="s">
        <v>87</v>
      </c>
      <c r="D40" s="104">
        <v>84.29</v>
      </c>
      <c r="E40" s="105"/>
      <c r="K40" s="2"/>
      <c r="S40" s="2"/>
      <c r="T40" s="71">
        <v>7</v>
      </c>
      <c r="U40" s="9">
        <v>1.157</v>
      </c>
      <c r="V40" s="9" t="s">
        <v>55</v>
      </c>
      <c r="W40" s="9">
        <v>0.13700000000000001</v>
      </c>
      <c r="X40" s="9">
        <v>0.13600000000000001</v>
      </c>
      <c r="Y40" s="9">
        <v>2E-3</v>
      </c>
      <c r="Z40" s="59">
        <v>1.3</v>
      </c>
      <c r="AB40" s="71">
        <v>4.8</v>
      </c>
      <c r="AC40" s="33" t="s">
        <v>51</v>
      </c>
      <c r="AD40" s="9" t="s">
        <v>55</v>
      </c>
      <c r="AE40" s="33">
        <v>0.107</v>
      </c>
      <c r="AF40" s="9">
        <v>0.108</v>
      </c>
      <c r="AG40" s="33">
        <v>1E-3</v>
      </c>
      <c r="AH40" s="59">
        <v>1.2</v>
      </c>
      <c r="AM40" t="s">
        <v>113</v>
      </c>
    </row>
    <row r="41" spans="2:42" ht="13" thickBot="1" x14ac:dyDescent="0.3">
      <c r="B41" s="101"/>
      <c r="C41" s="106" t="s">
        <v>89</v>
      </c>
      <c r="D41" s="103">
        <v>188.46600000000001</v>
      </c>
      <c r="E41" s="107">
        <v>1.0900000000000001</v>
      </c>
      <c r="S41" s="2"/>
      <c r="T41" s="71" t="s">
        <v>53</v>
      </c>
      <c r="U41" s="9" t="s">
        <v>51</v>
      </c>
      <c r="V41" s="9" t="s">
        <v>56</v>
      </c>
      <c r="W41" s="9">
        <v>0.13500000000000001</v>
      </c>
      <c r="X41" s="9" t="s">
        <v>53</v>
      </c>
      <c r="Y41" s="9" t="s">
        <v>53</v>
      </c>
      <c r="Z41" s="59" t="s">
        <v>53</v>
      </c>
      <c r="AB41" s="71" t="s">
        <v>53</v>
      </c>
      <c r="AC41" s="33" t="s">
        <v>51</v>
      </c>
      <c r="AD41" s="9" t="s">
        <v>56</v>
      </c>
      <c r="AE41" s="33">
        <v>0.109</v>
      </c>
      <c r="AF41" s="9" t="s">
        <v>53</v>
      </c>
      <c r="AG41" s="33" t="s">
        <v>53</v>
      </c>
      <c r="AH41" s="59" t="s">
        <v>53</v>
      </c>
      <c r="AM41" t="s">
        <v>114</v>
      </c>
    </row>
    <row r="42" spans="2:42" ht="13" thickTop="1" x14ac:dyDescent="0.25">
      <c r="T42" s="71">
        <v>24</v>
      </c>
      <c r="U42" s="9">
        <v>36.679000000000002</v>
      </c>
      <c r="V42" s="9" t="s">
        <v>57</v>
      </c>
      <c r="W42" s="9">
        <v>0.28499999999999998</v>
      </c>
      <c r="X42" s="9">
        <v>0.27600000000000002</v>
      </c>
      <c r="Y42" s="9">
        <v>1.4E-2</v>
      </c>
      <c r="Z42" s="59">
        <v>4.9000000000000004</v>
      </c>
      <c r="AB42" s="71">
        <v>10</v>
      </c>
      <c r="AC42" s="33">
        <v>33.735999999999997</v>
      </c>
      <c r="AD42" s="9" t="s">
        <v>57</v>
      </c>
      <c r="AE42" s="33">
        <v>0.155</v>
      </c>
      <c r="AF42" s="9">
        <v>0.14399999999999999</v>
      </c>
      <c r="AG42" s="33">
        <v>1.6E-2</v>
      </c>
      <c r="AH42" s="59">
        <v>11.1</v>
      </c>
    </row>
    <row r="43" spans="2:42" x14ac:dyDescent="0.25">
      <c r="T43" s="71" t="s">
        <v>53</v>
      </c>
      <c r="U43" s="9">
        <v>33.005000000000003</v>
      </c>
      <c r="V43" s="9" t="s">
        <v>58</v>
      </c>
      <c r="W43" s="9">
        <v>0.26600000000000001</v>
      </c>
      <c r="X43" s="9" t="s">
        <v>53</v>
      </c>
      <c r="Y43" s="9" t="s">
        <v>53</v>
      </c>
      <c r="Z43" s="59" t="s">
        <v>53</v>
      </c>
      <c r="AB43" s="71" t="s">
        <v>53</v>
      </c>
      <c r="AC43" s="33" t="s">
        <v>51</v>
      </c>
      <c r="AD43" s="9" t="s">
        <v>58</v>
      </c>
      <c r="AE43" s="33">
        <v>0.13200000000000001</v>
      </c>
      <c r="AF43" s="9" t="s">
        <v>53</v>
      </c>
      <c r="AG43" s="33" t="s">
        <v>53</v>
      </c>
      <c r="AH43" s="59" t="s">
        <v>53</v>
      </c>
    </row>
    <row r="44" spans="2:42" x14ac:dyDescent="0.25">
      <c r="R44" s="2"/>
      <c r="T44" s="71">
        <v>50</v>
      </c>
      <c r="U44" s="9">
        <v>52.847999999999999</v>
      </c>
      <c r="V44" s="9" t="s">
        <v>59</v>
      </c>
      <c r="W44" s="9">
        <v>0.377</v>
      </c>
      <c r="X44" s="9">
        <v>0.379</v>
      </c>
      <c r="Y44" s="9">
        <v>4.0000000000000001E-3</v>
      </c>
      <c r="Z44" s="59">
        <v>1</v>
      </c>
      <c r="AB44" s="71">
        <v>30</v>
      </c>
      <c r="AC44" s="33">
        <v>71.757000000000005</v>
      </c>
      <c r="AD44" s="9" t="s">
        <v>59</v>
      </c>
      <c r="AE44" s="33">
        <v>0.28899999999999998</v>
      </c>
      <c r="AF44" s="9">
        <v>0.27800000000000002</v>
      </c>
      <c r="AG44" s="33">
        <v>1.6E-2</v>
      </c>
      <c r="AH44" s="59">
        <v>5.9</v>
      </c>
    </row>
    <row r="45" spans="2:42" x14ac:dyDescent="0.25">
      <c r="T45" s="71" t="s">
        <v>53</v>
      </c>
      <c r="U45" s="9">
        <v>53.774999999999999</v>
      </c>
      <c r="V45" s="9" t="s">
        <v>60</v>
      </c>
      <c r="W45" s="9">
        <v>0.38200000000000001</v>
      </c>
      <c r="X45" s="9" t="s">
        <v>53</v>
      </c>
      <c r="Y45" s="9" t="s">
        <v>53</v>
      </c>
      <c r="Z45" s="59" t="s">
        <v>53</v>
      </c>
      <c r="AB45" s="71" t="s">
        <v>53</v>
      </c>
      <c r="AC45" s="33">
        <v>68.748000000000005</v>
      </c>
      <c r="AD45" s="9" t="s">
        <v>60</v>
      </c>
      <c r="AE45" s="33">
        <v>0.26600000000000001</v>
      </c>
      <c r="AF45" s="9" t="s">
        <v>53</v>
      </c>
      <c r="AG45" s="33" t="s">
        <v>53</v>
      </c>
      <c r="AH45" s="59" t="s">
        <v>53</v>
      </c>
    </row>
    <row r="46" spans="2:42" x14ac:dyDescent="0.25">
      <c r="T46" s="71">
        <v>97</v>
      </c>
      <c r="U46" s="9">
        <v>99.019000000000005</v>
      </c>
      <c r="V46" s="9" t="s">
        <v>61</v>
      </c>
      <c r="W46" s="9">
        <v>0.68</v>
      </c>
      <c r="X46" s="9">
        <v>0.67200000000000004</v>
      </c>
      <c r="Y46" s="9">
        <v>1.0999999999999999E-2</v>
      </c>
      <c r="Z46" s="59">
        <v>1.7</v>
      </c>
      <c r="AB46" s="71">
        <v>99.4</v>
      </c>
      <c r="AC46" s="33">
        <v>98.956000000000003</v>
      </c>
      <c r="AD46" s="9" t="s">
        <v>61</v>
      </c>
      <c r="AE46" s="33">
        <v>0.69699999999999995</v>
      </c>
      <c r="AF46" s="9">
        <v>0.70399999999999996</v>
      </c>
      <c r="AG46" s="33">
        <v>0.01</v>
      </c>
      <c r="AH46" s="59">
        <v>1.4</v>
      </c>
    </row>
    <row r="47" spans="2:42" x14ac:dyDescent="0.25">
      <c r="T47" s="71" t="s">
        <v>53</v>
      </c>
      <c r="U47" s="9">
        <v>96.816000000000003</v>
      </c>
      <c r="V47" s="9" t="s">
        <v>62</v>
      </c>
      <c r="W47" s="9">
        <v>0.66500000000000004</v>
      </c>
      <c r="X47" s="9" t="s">
        <v>53</v>
      </c>
      <c r="Y47" s="9" t="s">
        <v>53</v>
      </c>
      <c r="Z47" s="59" t="s">
        <v>53</v>
      </c>
      <c r="AB47" s="71" t="s">
        <v>53</v>
      </c>
      <c r="AC47" s="33">
        <v>99.551000000000002</v>
      </c>
      <c r="AD47" s="9" t="s">
        <v>62</v>
      </c>
      <c r="AE47" s="33">
        <v>0.71099999999999997</v>
      </c>
      <c r="AF47" s="9" t="s">
        <v>53</v>
      </c>
      <c r="AG47" s="33" t="s">
        <v>53</v>
      </c>
      <c r="AH47" s="59" t="s">
        <v>53</v>
      </c>
    </row>
    <row r="48" spans="2:42" x14ac:dyDescent="0.25">
      <c r="R48" s="2"/>
      <c r="T48" s="71">
        <v>178</v>
      </c>
      <c r="U48" s="9">
        <v>171.52799999999999</v>
      </c>
      <c r="V48" s="9" t="s">
        <v>63</v>
      </c>
      <c r="W48" s="9">
        <v>1.248</v>
      </c>
      <c r="X48" s="9">
        <v>1.268</v>
      </c>
      <c r="Y48" s="9">
        <v>2.9000000000000001E-2</v>
      </c>
      <c r="Z48" s="59">
        <v>2.2999999999999998</v>
      </c>
      <c r="AB48" s="71">
        <v>141</v>
      </c>
      <c r="AC48" s="33">
        <v>140.863</v>
      </c>
      <c r="AD48" s="9" t="s">
        <v>63</v>
      </c>
      <c r="AE48" s="33">
        <v>2.5960000000000001</v>
      </c>
      <c r="AF48" s="9">
        <v>2.6059999999999999</v>
      </c>
      <c r="AG48" s="33">
        <v>1.4999999999999999E-2</v>
      </c>
      <c r="AH48" s="59">
        <v>0.6</v>
      </c>
    </row>
    <row r="49" spans="7:34" x14ac:dyDescent="0.25">
      <c r="R49" s="2"/>
      <c r="T49" s="71" t="s">
        <v>53</v>
      </c>
      <c r="U49" s="9">
        <v>176.31299999999999</v>
      </c>
      <c r="V49" s="9" t="s">
        <v>64</v>
      </c>
      <c r="W49" s="9">
        <v>1.2889999999999999</v>
      </c>
      <c r="X49" s="9" t="s">
        <v>53</v>
      </c>
      <c r="Y49" s="9" t="s">
        <v>53</v>
      </c>
      <c r="Z49" s="59" t="s">
        <v>53</v>
      </c>
      <c r="AB49" s="72" t="s">
        <v>53</v>
      </c>
      <c r="AC49" s="113">
        <v>141.15299999999999</v>
      </c>
      <c r="AD49" s="20" t="s">
        <v>64</v>
      </c>
      <c r="AE49" s="113">
        <v>2.617</v>
      </c>
      <c r="AF49" s="20" t="s">
        <v>53</v>
      </c>
      <c r="AG49" s="113" t="s">
        <v>53</v>
      </c>
      <c r="AH49" s="73" t="s">
        <v>53</v>
      </c>
    </row>
    <row r="50" spans="7:34" ht="14.5" x14ac:dyDescent="0.35">
      <c r="G50" s="2"/>
      <c r="H50" s="2"/>
      <c r="I50" s="124"/>
      <c r="J50" s="124"/>
      <c r="R50" s="2"/>
      <c r="T50" s="71">
        <v>314</v>
      </c>
      <c r="U50" s="9">
        <v>321.71699999999998</v>
      </c>
      <c r="V50" s="9" t="s">
        <v>65</v>
      </c>
      <c r="W50" s="9">
        <v>2.6549999999999998</v>
      </c>
      <c r="X50" s="9">
        <v>2.5880000000000001</v>
      </c>
      <c r="Y50" s="9">
        <v>9.4E-2</v>
      </c>
      <c r="Z50" s="59">
        <v>3.6</v>
      </c>
    </row>
    <row r="51" spans="7:34" ht="14.5" x14ac:dyDescent="0.35">
      <c r="G51" s="2"/>
      <c r="H51" s="125"/>
      <c r="I51" s="2"/>
      <c r="J51" s="124"/>
      <c r="R51" s="2"/>
      <c r="T51" s="72" t="s">
        <v>53</v>
      </c>
      <c r="U51" s="20">
        <v>308.52800000000002</v>
      </c>
      <c r="V51" s="20" t="s">
        <v>66</v>
      </c>
      <c r="W51" s="20">
        <v>2.5209999999999999</v>
      </c>
      <c r="X51" s="20" t="s">
        <v>53</v>
      </c>
      <c r="Y51" s="20" t="s">
        <v>53</v>
      </c>
      <c r="Z51" s="73" t="s">
        <v>53</v>
      </c>
    </row>
    <row r="52" spans="7:34" ht="14.5" x14ac:dyDescent="0.35">
      <c r="G52" s="2"/>
      <c r="H52" s="2"/>
      <c r="I52" s="124"/>
      <c r="J52" s="2"/>
      <c r="R52" s="2"/>
    </row>
    <row r="53" spans="7:34" x14ac:dyDescent="0.25">
      <c r="G53" s="2"/>
      <c r="H53" s="126"/>
      <c r="I53" s="74"/>
      <c r="J53" s="2"/>
      <c r="R53" s="2"/>
    </row>
    <row r="54" spans="7:34" x14ac:dyDescent="0.25">
      <c r="G54" s="2"/>
      <c r="H54" s="2"/>
      <c r="I54" s="74"/>
      <c r="J54" s="2"/>
      <c r="R54" s="2"/>
    </row>
    <row r="55" spans="7:34" x14ac:dyDescent="0.25">
      <c r="G55" s="2"/>
      <c r="H55" s="2"/>
      <c r="I55" s="74"/>
      <c r="J55" s="2"/>
      <c r="R55" s="2"/>
    </row>
    <row r="56" spans="7:34" x14ac:dyDescent="0.25">
      <c r="G56" s="2"/>
      <c r="H56" s="2"/>
      <c r="I56" s="74"/>
      <c r="J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7:34" x14ac:dyDescent="0.25">
      <c r="G57" s="2"/>
      <c r="H57" s="2"/>
      <c r="I57" s="74"/>
      <c r="J57" s="2"/>
      <c r="R57" s="2"/>
      <c r="S57" s="2"/>
      <c r="T57" s="9"/>
      <c r="U57" s="9"/>
      <c r="V57" s="9"/>
      <c r="W57" s="9"/>
      <c r="X57" s="9"/>
      <c r="Y57" s="9"/>
      <c r="Z57" s="9"/>
      <c r="AA57" s="2"/>
    </row>
    <row r="58" spans="7:34" x14ac:dyDescent="0.25">
      <c r="G58" s="2"/>
      <c r="H58" s="2"/>
      <c r="I58" s="74"/>
      <c r="J58" s="2"/>
      <c r="R58" s="2"/>
      <c r="S58" s="2"/>
      <c r="T58" s="9"/>
      <c r="U58" s="9"/>
      <c r="V58" s="9"/>
      <c r="W58" s="9"/>
      <c r="X58" s="9"/>
      <c r="Y58" s="9"/>
      <c r="Z58" s="9"/>
      <c r="AA58" s="2"/>
    </row>
    <row r="59" spans="7:34" x14ac:dyDescent="0.25">
      <c r="G59" s="2"/>
      <c r="H59" s="2"/>
      <c r="I59" s="74"/>
      <c r="J59" s="2"/>
      <c r="R59" s="2"/>
      <c r="S59" s="2"/>
      <c r="T59" s="9"/>
      <c r="U59" s="9"/>
      <c r="V59" s="9"/>
      <c r="W59" s="9"/>
      <c r="X59" s="9"/>
      <c r="Y59" s="9"/>
      <c r="Z59" s="9"/>
      <c r="AA59" s="2"/>
    </row>
    <row r="60" spans="7:34" x14ac:dyDescent="0.25">
      <c r="G60" s="2"/>
      <c r="H60" s="2"/>
      <c r="I60" s="74"/>
      <c r="J60" s="2"/>
      <c r="R60" s="2"/>
      <c r="S60" s="2"/>
      <c r="T60" s="9"/>
      <c r="U60" s="9"/>
      <c r="V60" s="9"/>
      <c r="W60" s="9"/>
      <c r="X60" s="9"/>
      <c r="Y60" s="9"/>
      <c r="Z60" s="9"/>
      <c r="AA60" s="2"/>
    </row>
    <row r="61" spans="7:34" x14ac:dyDescent="0.25">
      <c r="G61" s="2"/>
      <c r="H61" s="2"/>
      <c r="I61" s="74"/>
      <c r="J61" s="2"/>
      <c r="R61" s="2"/>
      <c r="S61" s="2"/>
      <c r="T61" s="9"/>
      <c r="U61" s="9"/>
      <c r="V61" s="9"/>
      <c r="W61" s="9"/>
      <c r="X61" s="9"/>
      <c r="Y61" s="9"/>
      <c r="Z61" s="9"/>
      <c r="AA61" s="2"/>
    </row>
    <row r="62" spans="7:34" x14ac:dyDescent="0.25">
      <c r="G62" s="2"/>
      <c r="H62" s="2"/>
      <c r="I62" s="74"/>
      <c r="J62" s="2"/>
      <c r="R62" s="2"/>
      <c r="S62" s="2"/>
      <c r="T62" s="9"/>
      <c r="U62" s="9"/>
      <c r="V62" s="9"/>
      <c r="W62" s="9"/>
      <c r="X62" s="9"/>
      <c r="Y62" s="9"/>
      <c r="Z62" s="9"/>
      <c r="AA62" s="2"/>
    </row>
    <row r="63" spans="7:34" x14ac:dyDescent="0.25">
      <c r="G63" s="2"/>
      <c r="H63" s="2"/>
      <c r="I63" s="74"/>
      <c r="J63" s="2"/>
      <c r="R63" s="2"/>
      <c r="S63" s="2"/>
      <c r="T63" s="9"/>
      <c r="U63" s="9"/>
      <c r="V63" s="9"/>
      <c r="W63" s="9"/>
      <c r="X63" s="9"/>
      <c r="Y63" s="9"/>
      <c r="Z63" s="9"/>
      <c r="AA63" s="2"/>
    </row>
    <row r="64" spans="7:34" x14ac:dyDescent="0.25">
      <c r="G64" s="2"/>
      <c r="H64" s="2"/>
      <c r="I64" s="74"/>
      <c r="J64" s="2"/>
      <c r="L64" s="2"/>
      <c r="M64" s="2"/>
      <c r="N64" s="2"/>
      <c r="O64" s="2"/>
      <c r="P64" s="2"/>
      <c r="Q64" s="2"/>
      <c r="R64" s="2"/>
      <c r="S64" s="2"/>
      <c r="T64" s="9"/>
      <c r="U64" s="9"/>
      <c r="V64" s="9"/>
      <c r="W64" s="9"/>
      <c r="X64" s="9"/>
      <c r="Y64" s="9"/>
      <c r="Z64" s="9"/>
      <c r="AA64" s="2"/>
    </row>
    <row r="65" spans="7:27" x14ac:dyDescent="0.25">
      <c r="G65" s="2"/>
      <c r="H65" s="2"/>
      <c r="I65" s="2"/>
      <c r="J65" s="2"/>
      <c r="L65" s="2"/>
      <c r="M65" s="2"/>
      <c r="N65" s="2"/>
      <c r="O65" s="2"/>
      <c r="P65" s="2"/>
      <c r="Q65" s="2"/>
      <c r="R65" s="2"/>
      <c r="S65" s="2"/>
      <c r="T65" s="9"/>
      <c r="U65" s="9"/>
      <c r="V65" s="9"/>
      <c r="W65" s="9"/>
      <c r="X65" s="9"/>
      <c r="Y65" s="9"/>
      <c r="Z65" s="9"/>
      <c r="AA65" s="2"/>
    </row>
    <row r="66" spans="7:27" x14ac:dyDescent="0.25">
      <c r="G66" s="2"/>
      <c r="H66" s="126"/>
      <c r="I66" s="74"/>
      <c r="J66" s="2"/>
      <c r="L66" s="2"/>
      <c r="M66" s="2"/>
      <c r="N66" s="2"/>
      <c r="O66" s="2"/>
      <c r="P66" s="2"/>
      <c r="Q66" s="2"/>
      <c r="R66" s="2"/>
      <c r="S66" s="2"/>
      <c r="T66" s="9"/>
      <c r="U66" s="9"/>
      <c r="V66" s="9"/>
      <c r="W66" s="9"/>
      <c r="X66" s="9"/>
      <c r="Y66" s="9"/>
      <c r="Z66" s="9"/>
      <c r="AA66" s="2"/>
    </row>
    <row r="67" spans="7:27" x14ac:dyDescent="0.25">
      <c r="G67" s="2"/>
      <c r="H67" s="2"/>
      <c r="I67" s="74"/>
      <c r="J67" s="2"/>
      <c r="L67" s="2"/>
      <c r="M67" s="2"/>
      <c r="N67" s="2"/>
      <c r="O67" s="2"/>
      <c r="P67" s="2"/>
      <c r="Q67" s="2"/>
      <c r="R67" s="2"/>
      <c r="S67" s="2"/>
      <c r="T67" s="9"/>
      <c r="U67" s="9"/>
      <c r="V67" s="9"/>
      <c r="W67" s="9"/>
      <c r="X67" s="9"/>
      <c r="Y67" s="9"/>
      <c r="Z67" s="9"/>
      <c r="AA67" s="2"/>
    </row>
    <row r="68" spans="7:27" x14ac:dyDescent="0.25">
      <c r="G68" s="2"/>
      <c r="H68" s="2"/>
      <c r="I68" s="74"/>
      <c r="J68" s="2"/>
      <c r="L68" s="2"/>
      <c r="M68" s="2"/>
      <c r="N68" s="2"/>
      <c r="O68" s="2"/>
      <c r="P68" s="2"/>
      <c r="Q68" s="2"/>
      <c r="R68" s="2"/>
      <c r="S68" s="2"/>
      <c r="T68" s="9"/>
      <c r="U68" s="9"/>
      <c r="V68" s="9"/>
      <c r="W68" s="9"/>
      <c r="X68" s="9"/>
      <c r="Y68" s="9"/>
      <c r="Z68" s="9"/>
      <c r="AA68" s="2"/>
    </row>
    <row r="69" spans="7:27" x14ac:dyDescent="0.25">
      <c r="G69" s="2"/>
      <c r="H69" s="2"/>
      <c r="I69" s="2"/>
      <c r="J69" s="2"/>
      <c r="L69" s="2"/>
      <c r="M69" s="2"/>
      <c r="N69" s="2"/>
      <c r="O69" s="2"/>
      <c r="P69" s="2"/>
      <c r="Q69" s="2"/>
      <c r="R69" s="2"/>
      <c r="S69" s="2"/>
      <c r="T69" s="9"/>
      <c r="U69" s="9"/>
      <c r="V69" s="9"/>
      <c r="W69" s="9"/>
      <c r="X69" s="9"/>
      <c r="Y69" s="9"/>
      <c r="Z69" s="9"/>
      <c r="AA69" s="2"/>
    </row>
    <row r="70" spans="7:27" x14ac:dyDescent="0.25">
      <c r="G70" s="2"/>
      <c r="H70" s="2"/>
      <c r="I70" s="2"/>
      <c r="J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74"/>
      <c r="W70" s="2"/>
      <c r="X70" s="2"/>
      <c r="Y70" s="2"/>
      <c r="Z70" s="2"/>
      <c r="AA70" s="2"/>
    </row>
    <row r="71" spans="7:27" x14ac:dyDescent="0.25">
      <c r="G71" s="2"/>
      <c r="H71" s="2"/>
      <c r="I71" s="2"/>
      <c r="J71" s="2"/>
      <c r="L71" s="2"/>
      <c r="M71" s="2"/>
      <c r="N71" s="2"/>
      <c r="O71" s="2"/>
      <c r="P71" s="2"/>
      <c r="Q71" s="2"/>
      <c r="R71" s="2"/>
    </row>
    <row r="72" spans="7:27" x14ac:dyDescent="0.25">
      <c r="G72" s="2"/>
      <c r="H72" s="2"/>
      <c r="I72" s="2"/>
      <c r="J72" s="2"/>
    </row>
    <row r="73" spans="7:27" x14ac:dyDescent="0.25">
      <c r="G73" s="2"/>
      <c r="H73" s="2"/>
      <c r="I73" s="2"/>
      <c r="J73" s="2"/>
    </row>
    <row r="74" spans="7:27" x14ac:dyDescent="0.25">
      <c r="G74" s="2"/>
      <c r="H74" s="2"/>
      <c r="I74" s="2"/>
      <c r="J74" s="127"/>
    </row>
    <row r="75" spans="7:27" x14ac:dyDescent="0.25">
      <c r="G75" s="2"/>
      <c r="H75" s="2"/>
      <c r="I75" s="2"/>
      <c r="J75" s="127"/>
    </row>
    <row r="76" spans="7:27" x14ac:dyDescent="0.25">
      <c r="G76" s="2"/>
      <c r="H76" s="2"/>
      <c r="I76" s="2"/>
      <c r="J76" s="127"/>
    </row>
    <row r="77" spans="7:27" x14ac:dyDescent="0.25">
      <c r="G77" s="2"/>
      <c r="H77" s="2"/>
      <c r="I77" s="2"/>
      <c r="J77" s="127"/>
    </row>
    <row r="78" spans="7:27" x14ac:dyDescent="0.25">
      <c r="G78" s="2"/>
      <c r="H78" s="2"/>
      <c r="I78" s="2"/>
      <c r="J78" s="2"/>
    </row>
    <row r="79" spans="7:27" x14ac:dyDescent="0.25">
      <c r="G79" s="2"/>
      <c r="H79" s="2"/>
      <c r="I79" s="2"/>
      <c r="J79" s="2"/>
    </row>
    <row r="80" spans="7:27" x14ac:dyDescent="0.25">
      <c r="G80" s="2"/>
      <c r="H80" s="2"/>
      <c r="I80" s="2"/>
      <c r="J80" s="2"/>
    </row>
    <row r="81" spans="7:10" x14ac:dyDescent="0.25">
      <c r="G81" s="2"/>
      <c r="H81" s="2"/>
      <c r="I81" s="2"/>
      <c r="J81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Gcg valid.10-18-18</vt:lpstr>
    </vt:vector>
  </TitlesOfParts>
  <Company>University of Cincinnati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Radhakrishna Krishna</dc:creator>
  <cp:lastModifiedBy>Sophia Lafferty-Hess</cp:lastModifiedBy>
  <cp:lastPrinted>2010-02-05T17:42:30Z</cp:lastPrinted>
  <dcterms:created xsi:type="dcterms:W3CDTF">2010-02-05T16:48:14Z</dcterms:created>
  <dcterms:modified xsi:type="dcterms:W3CDTF">2022-01-26T14:12:17Z</dcterms:modified>
</cp:coreProperties>
</file>